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Összesítő" sheetId="1" r:id="rId1"/>
    <sheet name="Szf.össz." sheetId="2" r:id="rId2"/>
    <sheet name="841112_011130" sheetId="3" r:id="rId3"/>
    <sheet name="841907_018030" sheetId="4" r:id="rId4"/>
    <sheet name="680001_013350" sheetId="5" r:id="rId5"/>
    <sheet name="841403_066020" sheetId="6" r:id="rId6"/>
    <sheet name="854234_094260" sheetId="7" r:id="rId7"/>
    <sheet name="882113_106020" sheetId="8" r:id="rId8"/>
    <sheet name="882123_103010" sheetId="9" r:id="rId9"/>
    <sheet name="882129_107060" sheetId="10" r:id="rId10"/>
    <sheet name="882202_101150" sheetId="11" r:id="rId11"/>
    <sheet name="910502_082092" sheetId="12" r:id="rId12"/>
    <sheet name="862101_072111" sheetId="13" r:id="rId13"/>
  </sheets>
  <externalReferences>
    <externalReference r:id="rId16"/>
    <externalReference r:id="rId17"/>
    <externalReference r:id="rId18"/>
  </externalReferences>
  <definedNames>
    <definedName name="Excel_BuiltIn_Print_Area" localSheetId="3">#REF!</definedName>
    <definedName name="Excel_BuiltIn_Print_Area" localSheetId="1">'Szf.össz.'!$A$1:$D$24</definedName>
    <definedName name="_xlnm.Print_Area" localSheetId="3">'841907_018030'!$A$1:$E$131</definedName>
    <definedName name="_xlnm.Print_Area" localSheetId="9">'882129_107060'!$A$1:$H$131</definedName>
    <definedName name="_xlnm.Print_Area" localSheetId="10">'882202_101150'!$A$1:$F$131</definedName>
    <definedName name="_xlnm.Print_Area" localSheetId="0">'Összesítő'!$A$1:$G$22</definedName>
    <definedName name="_xlnm.Print_Area" localSheetId="1">'Szf.össz.'!$A$1:$F$24</definedName>
  </definedNames>
  <calcPr fullCalcOnLoad="1"/>
</workbook>
</file>

<file path=xl/sharedStrings.xml><?xml version="1.0" encoding="utf-8"?>
<sst xmlns="http://schemas.openxmlformats.org/spreadsheetml/2006/main" count="2461" uniqueCount="323">
  <si>
    <t>Összesítő</t>
  </si>
  <si>
    <t>Bevétel</t>
  </si>
  <si>
    <t>Kiadás</t>
  </si>
  <si>
    <t xml:space="preserve">     </t>
  </si>
  <si>
    <t>Önkormányzat</t>
  </si>
  <si>
    <t>Napköziotthonos Óvoda</t>
  </si>
  <si>
    <t>GEVSZ</t>
  </si>
  <si>
    <t>Összesen:</t>
  </si>
  <si>
    <t>Általános tartalék</t>
  </si>
  <si>
    <r>
      <t>Fejlesztési tartalék (</t>
    </r>
    <r>
      <rPr>
        <sz val="10"/>
        <rFont val="Arial"/>
        <family val="2"/>
      </rPr>
      <t>lakásalap, Környezetvédelmi Alap</t>
    </r>
    <r>
      <rPr>
        <sz val="12"/>
        <rFont val="Arial"/>
        <family val="2"/>
      </rPr>
      <t>)</t>
    </r>
  </si>
  <si>
    <t>lak.alap</t>
  </si>
  <si>
    <t>Céltartalék sport támogatására</t>
  </si>
  <si>
    <t>körny.alap</t>
  </si>
  <si>
    <t>Tartalék összesen:</t>
  </si>
  <si>
    <t>Önkormányzat költségvetése:</t>
  </si>
  <si>
    <t>Összesítő kimutatás 2017</t>
  </si>
  <si>
    <t>Szakfeladat</t>
  </si>
  <si>
    <t>I.</t>
  </si>
  <si>
    <t>II.25</t>
  </si>
  <si>
    <t>Önkormányzati jogalkotás</t>
  </si>
  <si>
    <t>Adók, illetékek kiszabása, beszedése</t>
  </si>
  <si>
    <t>Önkormányzatok elszámolásai</t>
  </si>
  <si>
    <t>Önkormányzat elsz.költségv.szerveivel KÖH</t>
  </si>
  <si>
    <t>Lakóingatlan bérbeadása</t>
  </si>
  <si>
    <t>Város és Községgazd.m.n.s.egyéb tevékenység</t>
  </si>
  <si>
    <t>Szociális ösztöndíjak</t>
  </si>
  <si>
    <t>Család és nővédelmi egészségügyi gondozás</t>
  </si>
  <si>
    <t>Háziovosi alapszolgáltatás</t>
  </si>
  <si>
    <t>Lakhatással kapcsolatos ellátások</t>
  </si>
  <si>
    <t>Elhunyt szem.hátramaradottjainak támogatása</t>
  </si>
  <si>
    <t>Egyéb önkormányzati ellátás</t>
  </si>
  <si>
    <t>Betegséggel kapcsolatos  pénzb.ellátások</t>
  </si>
  <si>
    <t>Közművelődés hagyományos közösségi ért.gond.</t>
  </si>
  <si>
    <t>Önkormányzat összesen:</t>
  </si>
  <si>
    <t>várh.telj.</t>
  </si>
  <si>
    <t>1.</t>
  </si>
  <si>
    <t>2.</t>
  </si>
  <si>
    <t>o51101</t>
  </si>
  <si>
    <t>Törvény szerinti illetmények, munkabérek</t>
  </si>
  <si>
    <t>o51102</t>
  </si>
  <si>
    <t>Normatív jutalmak</t>
  </si>
  <si>
    <t>o51103</t>
  </si>
  <si>
    <t>Céljuttatás, projektprémium</t>
  </si>
  <si>
    <t>o51104</t>
  </si>
  <si>
    <t>Készenléti, ügyeleti, helyettesítési díj, túlóra, túlszolgálat</t>
  </si>
  <si>
    <t>o51105</t>
  </si>
  <si>
    <t>Végkielégítés</t>
  </si>
  <si>
    <t>o51106</t>
  </si>
  <si>
    <t>Jubileumi jutalom</t>
  </si>
  <si>
    <t>o51107</t>
  </si>
  <si>
    <t>Béren kívüli juttatások</t>
  </si>
  <si>
    <t>o51109</t>
  </si>
  <si>
    <t>Közlekedési költségtérítés</t>
  </si>
  <si>
    <t>o51110</t>
  </si>
  <si>
    <t>Egyéb költségtérítések</t>
  </si>
  <si>
    <t>o51111</t>
  </si>
  <si>
    <t>Lakhatási támogatások</t>
  </si>
  <si>
    <t>o51112</t>
  </si>
  <si>
    <t>Szociális támogatások</t>
  </si>
  <si>
    <t>o51113</t>
  </si>
  <si>
    <t>Foglalkoztatottak egyéb személyi juttatásai (&gt;=14)</t>
  </si>
  <si>
    <t xml:space="preserve">Foglalkoztatottak személyi juttatásai </t>
  </si>
  <si>
    <t>o5121</t>
  </si>
  <si>
    <t>Választott tisztségviselők juttatásai</t>
  </si>
  <si>
    <t>o5122</t>
  </si>
  <si>
    <t>Munkavégzésre irányuló egyéb jogviszonyban nem saját foglalkoztatottnak fizetett juttatások</t>
  </si>
  <si>
    <t>o512318</t>
  </si>
  <si>
    <t>Reprezentáció</t>
  </si>
  <si>
    <t>o5123</t>
  </si>
  <si>
    <t>Egyéb külső személyi juttatások</t>
  </si>
  <si>
    <t xml:space="preserve">Külső személyi juttatások </t>
  </si>
  <si>
    <t xml:space="preserve">Személyi juttatások </t>
  </si>
  <si>
    <t>o5211</t>
  </si>
  <si>
    <t>Szociális hozzájárulási adó</t>
  </si>
  <si>
    <t>o5212</t>
  </si>
  <si>
    <t>Rehabilitációs hozzájárulás</t>
  </si>
  <si>
    <t>o5213</t>
  </si>
  <si>
    <t>Egészségügyi hozzájárulás</t>
  </si>
  <si>
    <t>Táppénz hozzájárulás</t>
  </si>
  <si>
    <t>más járulék jellegű kötelezettségek</t>
  </si>
  <si>
    <t>o5217</t>
  </si>
  <si>
    <t>Munkáltatót terhelő személyi jövedelemadó</t>
  </si>
  <si>
    <t>o5311</t>
  </si>
  <si>
    <t>Szakmai anyagok beszerzése</t>
  </si>
  <si>
    <t>o5312</t>
  </si>
  <si>
    <t>Üzemeltetési anyagok beszerzése</t>
  </si>
  <si>
    <t xml:space="preserve">Készletbeszerzés </t>
  </si>
  <si>
    <t>o5321</t>
  </si>
  <si>
    <t>Informatikai szolgáltatások igénybevétele</t>
  </si>
  <si>
    <t>o5322</t>
  </si>
  <si>
    <t>Egyéb kommunikációs szolgáltatások</t>
  </si>
  <si>
    <t xml:space="preserve">Kommunikációs szolgáltatások </t>
  </si>
  <si>
    <t>o5331</t>
  </si>
  <si>
    <t>Közüzemi díjak</t>
  </si>
  <si>
    <t>o5332</t>
  </si>
  <si>
    <t>Vásárolt élelmezés</t>
  </si>
  <si>
    <t>o5333</t>
  </si>
  <si>
    <t xml:space="preserve">Bérleti és lízing díjak </t>
  </si>
  <si>
    <t>o533411</t>
  </si>
  <si>
    <t>Ingatlan karbantartási, kisjavítási szolgáltatások</t>
  </si>
  <si>
    <t>o533412</t>
  </si>
  <si>
    <t>Gépek, berendezések karbantartása</t>
  </si>
  <si>
    <t>Karnabantartási kiadások összesen</t>
  </si>
  <si>
    <t>o5335</t>
  </si>
  <si>
    <t>Közvetített szolgáltatások</t>
  </si>
  <si>
    <t>o5336</t>
  </si>
  <si>
    <t xml:space="preserve">Szakmai tevékenységet segítő szolgáltatások </t>
  </si>
  <si>
    <t>Biztosítási díj</t>
  </si>
  <si>
    <t>o537112</t>
  </si>
  <si>
    <t>OTP közreműködési díj</t>
  </si>
  <si>
    <t>o537113</t>
  </si>
  <si>
    <t>Szállítási szolgáltatás</t>
  </si>
  <si>
    <t>o537119</t>
  </si>
  <si>
    <t>Egyéb üzemeltetési szolgáltatás</t>
  </si>
  <si>
    <t xml:space="preserve">Egyéb szolgáltatási kiadások </t>
  </si>
  <si>
    <t>o5341</t>
  </si>
  <si>
    <t>Kiküldetések kiadásai</t>
  </si>
  <si>
    <t>o5342</t>
  </si>
  <si>
    <t>Reklám- és propagandakiadások</t>
  </si>
  <si>
    <t xml:space="preserve">Kiküldetések, reklám- és propagandakiadások </t>
  </si>
  <si>
    <t>o535112</t>
  </si>
  <si>
    <t>Működési célú előzetesen felszámított általános forgalmi adó</t>
  </si>
  <si>
    <t xml:space="preserve">Fizetendő általános forgalmi adó </t>
  </si>
  <si>
    <t>o5353</t>
  </si>
  <si>
    <t>kamatkiadás áht.kívül</t>
  </si>
  <si>
    <t>o5354</t>
  </si>
  <si>
    <t>Egyéb pénzügyi műveletek kiadásai (&gt;=55+…+57)</t>
  </si>
  <si>
    <t>o5355</t>
  </si>
  <si>
    <t>Egyéb dologi kiadások</t>
  </si>
  <si>
    <t xml:space="preserve">Különféle befizetések és egyéb dologi kiadások </t>
  </si>
  <si>
    <t>Dologi kiadások</t>
  </si>
  <si>
    <t>o544121</t>
  </si>
  <si>
    <t>o544122</t>
  </si>
  <si>
    <t>Betegséggel kapcsolatos (nem társadalombiztosítási) ellátások</t>
  </si>
  <si>
    <t>o546121</t>
  </si>
  <si>
    <t xml:space="preserve"> Lakásfenntartási támogatás</t>
  </si>
  <si>
    <t>Lakhatással kapcsolatos ellátások (=96+…+101)</t>
  </si>
  <si>
    <t>o54713</t>
  </si>
  <si>
    <t>Intézményi ellátottak pénzbeli juttatásai</t>
  </si>
  <si>
    <t>o548121</t>
  </si>
  <si>
    <t>egyéb, az önkormányzat rendeletében megállapított juttatás</t>
  </si>
  <si>
    <t>o548122</t>
  </si>
  <si>
    <t xml:space="preserve"> köztemetés [Szoctv. 48.§]</t>
  </si>
  <si>
    <t>rászorultságtól függõ normatív kedvezmények [Gyvt. 151. § (5) bekezdése]</t>
  </si>
  <si>
    <t>o548123</t>
  </si>
  <si>
    <t>önkormányzat által saját hatáskörben (nem szociális és gyermekvédelmi előírások alapján) adott pénzügyi ellátás</t>
  </si>
  <si>
    <t>o548</t>
  </si>
  <si>
    <t>települési támogatás [Szoctv. 45.§]</t>
  </si>
  <si>
    <t>Egyéb nem intézményi ellátások összesen:</t>
  </si>
  <si>
    <t>Ellátottak pénzbeli juttatásaiösszesen</t>
  </si>
  <si>
    <t>o55021</t>
  </si>
  <si>
    <t>A helyi önkormányzatok előző évi elszámolásából származó kiadások</t>
  </si>
  <si>
    <t>o55022</t>
  </si>
  <si>
    <t>A helyi önkormányzatok törvényi előíráson alapuló befizetései</t>
  </si>
  <si>
    <t>o55023</t>
  </si>
  <si>
    <t>Egyéb elvonások, befizetések</t>
  </si>
  <si>
    <t>Elvonások és befizetések (=134+135+136)</t>
  </si>
  <si>
    <t>o550611</t>
  </si>
  <si>
    <t>Egyéb műk.c. pe.áht belül helyi önkormányzatok és költségvetési szerveik</t>
  </si>
  <si>
    <t>o550613</t>
  </si>
  <si>
    <t xml:space="preserve">     társulások és költségvetési szerveik</t>
  </si>
  <si>
    <t>o550615</t>
  </si>
  <si>
    <t xml:space="preserve">     térségi fejl.tanácsok és költségvetési szerveik</t>
  </si>
  <si>
    <t xml:space="preserve">Egyéb működési célú támogatások államháztartáson belülre </t>
  </si>
  <si>
    <t>o551211</t>
  </si>
  <si>
    <t>Egyéb műk.c.pe.áht.kívül                               nonprofit gazdasági társaságok</t>
  </si>
  <si>
    <t>o551214</t>
  </si>
  <si>
    <t xml:space="preserve">     egyéb civil szervezetek</t>
  </si>
  <si>
    <t>o551215</t>
  </si>
  <si>
    <t xml:space="preserve">     háztartások</t>
  </si>
  <si>
    <t>o551216</t>
  </si>
  <si>
    <t xml:space="preserve">     egyéb vállalkozások</t>
  </si>
  <si>
    <t xml:space="preserve">Egyéb működési célú támogatások államháztartáson kívülre </t>
  </si>
  <si>
    <t>o5131</t>
  </si>
  <si>
    <t>Tartalékok</t>
  </si>
  <si>
    <t>Egyéb működési célú kiadások</t>
  </si>
  <si>
    <t>Működési kiadások összesen:</t>
  </si>
  <si>
    <t>o561</t>
  </si>
  <si>
    <t>Immateriális javak beszerzése, létesítése</t>
  </si>
  <si>
    <t>o562</t>
  </si>
  <si>
    <t xml:space="preserve">Ingatlanok beszerzése, létesítése </t>
  </si>
  <si>
    <t>ebből: termőföld-vásárlás kiadásai</t>
  </si>
  <si>
    <t>o563</t>
  </si>
  <si>
    <t>Informatikai eszközök beszerzése, létesítése</t>
  </si>
  <si>
    <t>o564</t>
  </si>
  <si>
    <t>Egyéb tárgyi eszközök beszerzése, létesítése</t>
  </si>
  <si>
    <t>"Kisértékű tárgyi eszközök" beszerzése</t>
  </si>
  <si>
    <t>o567</t>
  </si>
  <si>
    <t>Beruházási célú előzetesen felszámított általános forgalmi adó</t>
  </si>
  <si>
    <t xml:space="preserve">Beruházások </t>
  </si>
  <si>
    <t>o571</t>
  </si>
  <si>
    <t>Ingatlanok felújítása</t>
  </si>
  <si>
    <t>o572</t>
  </si>
  <si>
    <t>Informatikai eszközök felújítása</t>
  </si>
  <si>
    <t>o573</t>
  </si>
  <si>
    <t xml:space="preserve">Egyéb tárgyi eszközök felújítása </t>
  </si>
  <si>
    <t>o574</t>
  </si>
  <si>
    <t>Felújítási célú előzetesen felszámított általános forgalmi adó</t>
  </si>
  <si>
    <t>Felújítások (=211+...+214)</t>
  </si>
  <si>
    <t>ebből: helyi önkormányzatok és költségvetési szerveik</t>
  </si>
  <si>
    <t>ebből: társulások és költségvetési szerveik</t>
  </si>
  <si>
    <t>ebből: térségi fejlesztési tanácsok és költségvetési szerveik</t>
  </si>
  <si>
    <t>Egyéb felhalmozási célú támogatások államháztartáson belülre</t>
  </si>
  <si>
    <t>o58611</t>
  </si>
  <si>
    <t>Felhalm.c.pe.áht.kívül                               nonprofit gazdasági társaságok</t>
  </si>
  <si>
    <t>o56614</t>
  </si>
  <si>
    <t>o58615</t>
  </si>
  <si>
    <t>o58616</t>
  </si>
  <si>
    <t xml:space="preserve">Fejlesztési célú támogatások államháztartáson kívülre </t>
  </si>
  <si>
    <t>Fejlesztési kiadások összesen</t>
  </si>
  <si>
    <t xml:space="preserve">Költségvetési kiadások </t>
  </si>
  <si>
    <t>o59111</t>
  </si>
  <si>
    <t>Hosszú lejáratú hitelek, kölcsönök törlesztése pénzügyi vállalkozásnak</t>
  </si>
  <si>
    <t>o59113</t>
  </si>
  <si>
    <t>Rövid lejáratú hitelek, kölcsönök törlesztése  (&gt;=283)</t>
  </si>
  <si>
    <t>Hitel-, kölcsöntörlesztés államháztartáson kívülre</t>
  </si>
  <si>
    <t>o59121</t>
  </si>
  <si>
    <t xml:space="preserve">Forgatási célú belföldi értékpapírok vásárlása </t>
  </si>
  <si>
    <t>o59122</t>
  </si>
  <si>
    <t>Befektetési célú belföldi értékpapírok vásárlása</t>
  </si>
  <si>
    <t>o59123</t>
  </si>
  <si>
    <t>Kincstárjegyek beváltása</t>
  </si>
  <si>
    <t>o59124</t>
  </si>
  <si>
    <t>Éven belüli lejáratú belföldi értékpapírok beváltása</t>
  </si>
  <si>
    <t>o59125</t>
  </si>
  <si>
    <t>Belföldi kötvények beváltása</t>
  </si>
  <si>
    <t>o59126</t>
  </si>
  <si>
    <t>Éven túli lejáratú belföldi értékpapírok beváltása (&gt;=296)</t>
  </si>
  <si>
    <t xml:space="preserve">Belföldi értékpapírok kiadásai </t>
  </si>
  <si>
    <t>o5913</t>
  </si>
  <si>
    <t>Államháztartáson belüli megelőlegezések folyósítása</t>
  </si>
  <si>
    <t>o5914</t>
  </si>
  <si>
    <t>Államháztartáson belüli megelőlegezések visszafizetése</t>
  </si>
  <si>
    <t>Központi, irányító szervi támogatások folyósítása</t>
  </si>
  <si>
    <t>Pénzeszközök lekötött bankbetétként elhelyezése</t>
  </si>
  <si>
    <t>Egyéb finanszírozási kiadás</t>
  </si>
  <si>
    <t xml:space="preserve">Finanszírozási kiadások </t>
  </si>
  <si>
    <t xml:space="preserve">Kiadások összesen </t>
  </si>
  <si>
    <t>2017. évi kiadások</t>
  </si>
  <si>
    <t>Önkorm. és önk.hiv.jogalkotó és ál.ig. tevékenysége</t>
  </si>
  <si>
    <t>várható telj.</t>
  </si>
  <si>
    <t>o11130</t>
  </si>
  <si>
    <t>40 alk</t>
  </si>
  <si>
    <t>pm</t>
  </si>
  <si>
    <t>alp.</t>
  </si>
  <si>
    <t>12x17949</t>
  </si>
  <si>
    <t>képv.</t>
  </si>
  <si>
    <t>bizottság</t>
  </si>
  <si>
    <t>Repi: 34+5 áthúzódó kistérségi polgármesterek találkozója+testületire vás.</t>
  </si>
  <si>
    <t>504684*27%=136265</t>
  </si>
  <si>
    <t>124000*26%</t>
  </si>
  <si>
    <t>Bizottsági tagok tiszt díja EHO</t>
  </si>
  <si>
    <t>124000*17,71%</t>
  </si>
  <si>
    <t xml:space="preserve">Munkaadókat terhelő járulékok és szociális hozzájárulási adó                                         </t>
  </si>
  <si>
    <t>irodaszer 20</t>
  </si>
  <si>
    <t>üzemanyag</t>
  </si>
  <si>
    <t>telefon</t>
  </si>
  <si>
    <t>Dacia kötelező szerviz,gumicsere</t>
  </si>
  <si>
    <t xml:space="preserve">Egyéb pénzügyi műveletek kiadásai </t>
  </si>
  <si>
    <t>pályamatrica 15</t>
  </si>
  <si>
    <t>4618 Aranyföveny</t>
  </si>
  <si>
    <t>helyi megállapítású ápolási díj</t>
  </si>
  <si>
    <t>helyi megállapítású közgyógyellátás</t>
  </si>
  <si>
    <t>természetben nyújtott lakásfenntartási támogatás</t>
  </si>
  <si>
    <t>Támogatási célú finanszírozási műveletek</t>
  </si>
  <si>
    <t>o18030</t>
  </si>
  <si>
    <t>o5915</t>
  </si>
  <si>
    <t>o5916</t>
  </si>
  <si>
    <t>Önk ingatlan bérbeadása</t>
  </si>
  <si>
    <t>2017.</t>
  </si>
  <si>
    <t>o13350</t>
  </si>
  <si>
    <t>11/hó</t>
  </si>
  <si>
    <t>150 szúnyogháló</t>
  </si>
  <si>
    <t>Város és községgazdálkodás</t>
  </si>
  <si>
    <t>o66020</t>
  </si>
  <si>
    <t xml:space="preserve">főépítész </t>
  </si>
  <si>
    <t>térfigyelő kamerák karbantartása21X1100X12</t>
  </si>
  <si>
    <t>Dél-Balatoni Regionális Hulladékgazdálkodási Önkormányzati Társulás</t>
  </si>
  <si>
    <t>2016. évi víz csat. Pályázat</t>
  </si>
  <si>
    <t>Településrendezési eszközök felülvizsgálata</t>
  </si>
  <si>
    <t xml:space="preserve">országzászló emlékmű parkosítása 1000, </t>
  </si>
  <si>
    <t>vízi játszótér 10000, elektromos csatl. Kiép. 200, sporteszközök 300, napozó tutaj 1000,, traktorok beszerzése önrész 5000</t>
  </si>
  <si>
    <t>Hallgatói és oktatói ösztöndíjak, egyéb jutt</t>
  </si>
  <si>
    <t>várh. Telj.</t>
  </si>
  <si>
    <t>o94260</t>
  </si>
  <si>
    <t>BURSA ösztöndíj</t>
  </si>
  <si>
    <t>Lakásfenntartással kapcsolatos ellátások</t>
  </si>
  <si>
    <t>Várh.telj.</t>
  </si>
  <si>
    <t>20 fő</t>
  </si>
  <si>
    <t>Felhalm.c.pe.áht.kívül                                                                    nonprofit gazdasági társaságok</t>
  </si>
  <si>
    <t xml:space="preserve">Fejlesztési célú visszatérítendő tám. áht kívülre </t>
  </si>
  <si>
    <t>Elhunyt személyek hátramaradottjainak pénzb.tám.</t>
  </si>
  <si>
    <t>Várható telj.</t>
  </si>
  <si>
    <t>temetési segéy</t>
  </si>
  <si>
    <t xml:space="preserve"> köztemetés </t>
  </si>
  <si>
    <t>Egyéb szociális természetbeni és pénzbeli ellátások</t>
  </si>
  <si>
    <t>születési 5 fő</t>
  </si>
  <si>
    <t>általános isk. Középisk. Főiskola</t>
  </si>
  <si>
    <t>tankönyvtám</t>
  </si>
  <si>
    <t>gyermekétk30%</t>
  </si>
  <si>
    <t>nyugdíjas,szoc étk.</t>
  </si>
  <si>
    <t>Arany J.öszt.</t>
  </si>
  <si>
    <t>rendkív.tám gyermek</t>
  </si>
  <si>
    <t>rendkív.tám felnőtt</t>
  </si>
  <si>
    <t>Betegséggel kapcsolatos pénzbeli ellátások</t>
  </si>
  <si>
    <t>2 fő</t>
  </si>
  <si>
    <t>o82092</t>
  </si>
  <si>
    <t xml:space="preserve">Közművelődés- hagyományos közösségi kulturális értékek gondozása </t>
  </si>
  <si>
    <t>Tavalyi árajánlat Design Home</t>
  </si>
  <si>
    <t>Háziorvosi alapellátás</t>
  </si>
  <si>
    <t>o72111</t>
  </si>
  <si>
    <t>909 600 Ft/hó</t>
  </si>
  <si>
    <t>2250 e Ft/hó</t>
  </si>
  <si>
    <t>11x199500+149575</t>
  </si>
  <si>
    <t>11x132051+119660</t>
  </si>
  <si>
    <t>5x11x50000+5x30000</t>
  </si>
  <si>
    <t>5x11x20000+5x13500</t>
  </si>
  <si>
    <r>
      <t>katasztrófavédelem300</t>
    </r>
    <r>
      <rPr>
        <sz val="10"/>
        <rFont val="Times New Roman CE"/>
        <family val="0"/>
      </rPr>
      <t>, túlóra500,</t>
    </r>
    <r>
      <rPr>
        <sz val="10"/>
        <color indexed="10"/>
        <rFont val="Times New Roman CE"/>
        <family val="0"/>
      </rPr>
      <t xml:space="preserve"> </t>
    </r>
  </si>
  <si>
    <t>7694500*22%=1692790</t>
  </si>
  <si>
    <r>
      <t xml:space="preserve">gáz bekötő vezeték ép. 300, gáz nyomáscsökkentő áll. Megszünt. 600, Lejáró út betonozása 1800, partvédőmű ép. BFT pály. Önrész 7400,útburkolat felújítása 7600,Kölcsey és Hunor közművesítése 15000, </t>
    </r>
    <r>
      <rPr>
        <sz val="10"/>
        <color indexed="10"/>
        <rFont val="Arial"/>
        <family val="2"/>
      </rPr>
      <t>csop mérő 939</t>
    </r>
  </si>
  <si>
    <t>kamera rendszer bővítése 2000, térfigyelő kamera strandra 1000 --&gt; GEVSZre</t>
  </si>
  <si>
    <t>Áthúzódó közbeszerzési eljárás Útfelújítás 2016. 225,főépítész 100x12hó1200, pályázatíró sikerdíj 400 + 650, Közbeszerzés orvosi rendelő tetőtér beép. 500</t>
  </si>
  <si>
    <t xml:space="preserve"> Szennyvíz gyűjtése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</si>
</sst>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0__"/>
  </numFmts>
  <fonts count="60">
    <font>
      <sz val="14"/>
      <name val="Times New Roman CE"/>
      <family val="1"/>
    </font>
    <font>
      <sz val="10"/>
      <name val="Arial"/>
      <family val="0"/>
    </font>
    <font>
      <sz val="12"/>
      <name val="Arial"/>
      <family val="2"/>
    </font>
    <font>
      <b/>
      <sz val="20"/>
      <name val="Times New Roman CE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i/>
      <sz val="14"/>
      <name val="Times New Roman CE"/>
      <family val="1"/>
    </font>
    <font>
      <b/>
      <i/>
      <sz val="12"/>
      <name val="Times New Roman CE"/>
      <family val="1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3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Times New Roman CE"/>
      <family val="1"/>
    </font>
    <font>
      <sz val="11"/>
      <color indexed="10"/>
      <name val="Arial"/>
      <family val="2"/>
    </font>
    <font>
      <sz val="14"/>
      <color indexed="10"/>
      <name val="Times New Roman CE"/>
      <family val="1"/>
    </font>
    <font>
      <sz val="10"/>
      <color indexed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7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8" borderId="7" applyNumberFormat="0" applyFont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1" fillId="0" borderId="0" applyFill="0" applyBorder="0" applyAlignment="0" applyProtection="0"/>
  </cellStyleXfs>
  <cellXfs count="19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2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3" fontId="4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0" borderId="0" xfId="55" applyNumberFormat="1" applyFont="1" applyFill="1" applyBorder="1" applyAlignment="1" applyProtection="1">
      <alignment/>
      <protection locked="0"/>
    </xf>
    <xf numFmtId="3" fontId="11" fillId="0" borderId="0" xfId="55" applyNumberFormat="1" applyFont="1" applyFill="1" applyBorder="1" applyAlignment="1" applyProtection="1">
      <alignment horizontal="center" wrapText="1"/>
      <protection locked="0"/>
    </xf>
    <xf numFmtId="3" fontId="12" fillId="0" borderId="0" xfId="0" applyNumberFormat="1" applyFont="1" applyBorder="1" applyAlignment="1">
      <alignment/>
    </xf>
    <xf numFmtId="3" fontId="1" fillId="0" borderId="0" xfId="55" applyNumberFormat="1" applyFont="1" applyBorder="1">
      <alignment/>
      <protection/>
    </xf>
    <xf numFmtId="3" fontId="1" fillId="0" borderId="0" xfId="55" applyNumberFormat="1" applyFont="1" applyBorder="1" applyAlignment="1">
      <alignment wrapText="1"/>
      <protection/>
    </xf>
    <xf numFmtId="3" fontId="11" fillId="0" borderId="0" xfId="55" applyNumberFormat="1" applyFont="1" applyFill="1" applyBorder="1" applyAlignment="1" applyProtection="1">
      <alignment horizontal="center"/>
      <protection locked="0"/>
    </xf>
    <xf numFmtId="3" fontId="13" fillId="0" borderId="0" xfId="55" applyNumberFormat="1" applyFont="1" applyFill="1" applyBorder="1" applyAlignment="1" applyProtection="1">
      <alignment horizontal="center"/>
      <protection locked="0"/>
    </xf>
    <xf numFmtId="3" fontId="1" fillId="0" borderId="0" xfId="55" applyNumberFormat="1" applyFont="1" applyFill="1" applyBorder="1" applyAlignment="1" applyProtection="1">
      <alignment wrapText="1"/>
      <protection locked="0"/>
    </xf>
    <xf numFmtId="3" fontId="12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/>
    </xf>
    <xf numFmtId="3" fontId="1" fillId="0" borderId="11" xfId="55" applyNumberFormat="1" applyFont="1" applyFill="1" applyBorder="1" applyAlignment="1" applyProtection="1">
      <alignment/>
      <protection locked="0"/>
    </xf>
    <xf numFmtId="3" fontId="1" fillId="0" borderId="10" xfId="55" applyNumberFormat="1" applyFont="1" applyFill="1" applyBorder="1" applyAlignment="1" applyProtection="1">
      <alignment wrapText="1"/>
      <protection locked="0"/>
    </xf>
    <xf numFmtId="3" fontId="12" fillId="0" borderId="10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" fillId="0" borderId="10" xfId="55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3" fontId="1" fillId="0" borderId="13" xfId="55" applyNumberFormat="1" applyFont="1" applyFill="1" applyBorder="1" applyAlignment="1" applyProtection="1">
      <alignment/>
      <protection locked="0"/>
    </xf>
    <xf numFmtId="3" fontId="1" fillId="0" borderId="14" xfId="55" applyNumberFormat="1" applyFont="1" applyFill="1" applyBorder="1" applyAlignment="1" applyProtection="1">
      <alignment wrapText="1"/>
      <protection locked="0"/>
    </xf>
    <xf numFmtId="3" fontId="12" fillId="0" borderId="14" xfId="0" applyNumberFormat="1" applyFont="1" applyBorder="1" applyAlignment="1">
      <alignment/>
    </xf>
    <xf numFmtId="3" fontId="12" fillId="0" borderId="15" xfId="0" applyNumberFormat="1" applyFont="1" applyBorder="1" applyAlignment="1">
      <alignment/>
    </xf>
    <xf numFmtId="3" fontId="1" fillId="0" borderId="16" xfId="55" applyNumberFormat="1" applyFont="1" applyFill="1" applyBorder="1" applyAlignment="1" applyProtection="1">
      <alignment/>
      <protection locked="0"/>
    </xf>
    <xf numFmtId="3" fontId="11" fillId="0" borderId="17" xfId="55" applyNumberFormat="1" applyFont="1" applyFill="1" applyBorder="1" applyAlignment="1" applyProtection="1">
      <alignment wrapText="1"/>
      <protection locked="0"/>
    </xf>
    <xf numFmtId="3" fontId="13" fillId="0" borderId="17" xfId="0" applyNumberFormat="1" applyFont="1" applyBorder="1" applyAlignment="1">
      <alignment/>
    </xf>
    <xf numFmtId="0" fontId="16" fillId="0" borderId="10" xfId="0" applyFont="1" applyFill="1" applyBorder="1" applyAlignment="1">
      <alignment horizontal="right"/>
    </xf>
    <xf numFmtId="0" fontId="11" fillId="0" borderId="18" xfId="0" applyFont="1" applyBorder="1" applyAlignment="1">
      <alignment/>
    </xf>
    <xf numFmtId="0" fontId="11" fillId="0" borderId="10" xfId="0" applyFont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165" fontId="15" fillId="0" borderId="18" xfId="0" applyNumberFormat="1" applyFont="1" applyFill="1" applyBorder="1" applyAlignment="1">
      <alignment horizontal="left" vertical="center" wrapText="1"/>
    </xf>
    <xf numFmtId="165" fontId="15" fillId="0" borderId="10" xfId="0" applyNumberFormat="1" applyFont="1" applyFill="1" applyBorder="1" applyAlignment="1">
      <alignment horizontal="left" vertical="center" wrapText="1"/>
    </xf>
    <xf numFmtId="165" fontId="16" fillId="0" borderId="10" xfId="0" applyNumberFormat="1" applyFont="1" applyFill="1" applyBorder="1" applyAlignment="1">
      <alignment horizontal="left" vertical="center" wrapText="1"/>
    </xf>
    <xf numFmtId="0" fontId="16" fillId="33" borderId="18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165" fontId="16" fillId="0" borderId="10" xfId="0" applyNumberFormat="1" applyFont="1" applyFill="1" applyBorder="1" applyAlignment="1">
      <alignment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right"/>
    </xf>
    <xf numFmtId="0" fontId="16" fillId="0" borderId="10" xfId="0" applyFont="1" applyFill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3" fillId="0" borderId="18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8" fillId="0" borderId="18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right" vertical="center"/>
    </xf>
    <xf numFmtId="0" fontId="19" fillId="0" borderId="18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18" fillId="0" borderId="18" xfId="0" applyFont="1" applyFill="1" applyBorder="1" applyAlignment="1">
      <alignment horizontal="right" vertical="center" wrapText="1"/>
    </xf>
    <xf numFmtId="0" fontId="12" fillId="0" borderId="18" xfId="0" applyFont="1" applyFill="1" applyBorder="1" applyAlignment="1">
      <alignment horizontal="right" vertical="center" wrapText="1"/>
    </xf>
    <xf numFmtId="165" fontId="19" fillId="0" borderId="18" xfId="0" applyNumberFormat="1" applyFont="1" applyFill="1" applyBorder="1" applyAlignment="1">
      <alignment horizontal="right" vertical="center" wrapText="1"/>
    </xf>
    <xf numFmtId="165" fontId="19" fillId="0" borderId="10" xfId="0" applyNumberFormat="1" applyFont="1" applyFill="1" applyBorder="1" applyAlignment="1">
      <alignment horizontal="right" vertical="center" wrapText="1"/>
    </xf>
    <xf numFmtId="165" fontId="18" fillId="0" borderId="18" xfId="0" applyNumberFormat="1" applyFont="1" applyFill="1" applyBorder="1" applyAlignment="1">
      <alignment horizontal="right" vertical="center" wrapText="1"/>
    </xf>
    <xf numFmtId="0" fontId="18" fillId="33" borderId="18" xfId="0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21" fillId="0" borderId="18" xfId="0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right" vertical="center" wrapText="1"/>
    </xf>
    <xf numFmtId="0" fontId="13" fillId="0" borderId="18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Border="1" applyAlignment="1">
      <alignment/>
    </xf>
    <xf numFmtId="0" fontId="16" fillId="0" borderId="1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165" fontId="15" fillId="0" borderId="19" xfId="0" applyNumberFormat="1" applyFont="1" applyFill="1" applyBorder="1" applyAlignment="1">
      <alignment horizontal="left" vertical="center" wrapText="1"/>
    </xf>
    <xf numFmtId="165" fontId="16" fillId="0" borderId="19" xfId="0" applyNumberFormat="1" applyFont="1" applyFill="1" applyBorder="1" applyAlignment="1">
      <alignment horizontal="left" vertical="center" wrapText="1"/>
    </xf>
    <xf numFmtId="0" fontId="16" fillId="33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 wrapText="1"/>
    </xf>
    <xf numFmtId="165" fontId="16" fillId="0" borderId="19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right" vertical="center" wrapText="1"/>
    </xf>
    <xf numFmtId="165" fontId="18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/>
    </xf>
    <xf numFmtId="0" fontId="16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165" fontId="18" fillId="0" borderId="2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165" fontId="18" fillId="0" borderId="18" xfId="0" applyNumberFormat="1" applyFont="1" applyFill="1" applyBorder="1" applyAlignment="1">
      <alignment horizontal="right" wrapText="1"/>
    </xf>
    <xf numFmtId="0" fontId="16" fillId="0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0" fillId="0" borderId="0" xfId="0" applyFont="1" applyAlignment="1">
      <alignment horizontal="left"/>
    </xf>
    <xf numFmtId="0" fontId="15" fillId="0" borderId="21" xfId="0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horizontal="right" vertical="center" wrapText="1"/>
    </xf>
    <xf numFmtId="165" fontId="15" fillId="0" borderId="21" xfId="0" applyNumberFormat="1" applyFont="1" applyFill="1" applyBorder="1" applyAlignment="1">
      <alignment horizontal="right" vertical="center" wrapText="1"/>
    </xf>
    <xf numFmtId="0" fontId="58" fillId="0" borderId="0" xfId="0" applyFont="1" applyFill="1" applyBorder="1" applyAlignment="1">
      <alignment horizontal="left" vertical="center" wrapText="1"/>
    </xf>
    <xf numFmtId="165" fontId="12" fillId="0" borderId="18" xfId="0" applyNumberFormat="1" applyFont="1" applyFill="1" applyBorder="1" applyAlignment="1">
      <alignment horizontal="right" vertical="center" wrapText="1"/>
    </xf>
    <xf numFmtId="165" fontId="13" fillId="0" borderId="18" xfId="0" applyNumberFormat="1" applyFont="1" applyFill="1" applyBorder="1" applyAlignment="1">
      <alignment horizontal="right" vertical="center" wrapText="1"/>
    </xf>
    <xf numFmtId="0" fontId="13" fillId="33" borderId="18" xfId="0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3" fillId="0" borderId="21" xfId="0" applyFont="1" applyFill="1" applyBorder="1" applyAlignment="1">
      <alignment horizontal="right" vertical="center"/>
    </xf>
    <xf numFmtId="0" fontId="12" fillId="0" borderId="21" xfId="0" applyFont="1" applyFill="1" applyBorder="1" applyAlignment="1">
      <alignment horizontal="right" vertical="center"/>
    </xf>
    <xf numFmtId="0" fontId="12" fillId="0" borderId="21" xfId="0" applyFont="1" applyFill="1" applyBorder="1" applyAlignment="1">
      <alignment horizontal="right" vertical="center" wrapText="1"/>
    </xf>
    <xf numFmtId="0" fontId="18" fillId="0" borderId="21" xfId="0" applyFont="1" applyFill="1" applyBorder="1" applyAlignment="1">
      <alignment horizontal="right" vertical="center" wrapText="1"/>
    </xf>
    <xf numFmtId="0" fontId="13" fillId="0" borderId="21" xfId="0" applyFont="1" applyFill="1" applyBorder="1" applyAlignment="1">
      <alignment horizontal="right" vertical="center" wrapText="1"/>
    </xf>
    <xf numFmtId="165" fontId="12" fillId="0" borderId="21" xfId="0" applyNumberFormat="1" applyFont="1" applyFill="1" applyBorder="1" applyAlignment="1">
      <alignment horizontal="right" vertical="center" wrapText="1"/>
    </xf>
    <xf numFmtId="165" fontId="13" fillId="0" borderId="21" xfId="0" applyNumberFormat="1" applyFont="1" applyFill="1" applyBorder="1" applyAlignment="1">
      <alignment horizontal="right" vertical="center" wrapText="1"/>
    </xf>
    <xf numFmtId="0" fontId="13" fillId="33" borderId="21" xfId="0" applyFont="1" applyFill="1" applyBorder="1" applyAlignment="1">
      <alignment horizontal="right" vertical="center" wrapText="1"/>
    </xf>
    <xf numFmtId="1" fontId="12" fillId="0" borderId="21" xfId="0" applyNumberFormat="1" applyFont="1" applyFill="1" applyBorder="1" applyAlignment="1">
      <alignment horizontal="right" vertical="center" wrapText="1"/>
    </xf>
    <xf numFmtId="1" fontId="18" fillId="0" borderId="21" xfId="0" applyNumberFormat="1" applyFont="1" applyFill="1" applyBorder="1" applyAlignment="1">
      <alignment horizontal="right" vertical="center" wrapText="1"/>
    </xf>
    <xf numFmtId="165" fontId="18" fillId="0" borderId="21" xfId="0" applyNumberFormat="1" applyFont="1" applyFill="1" applyBorder="1" applyAlignment="1">
      <alignment horizontal="right" vertical="center" wrapText="1"/>
    </xf>
    <xf numFmtId="0" fontId="59" fillId="0" borderId="21" xfId="0" applyFont="1" applyFill="1" applyBorder="1" applyAlignment="1">
      <alignment horizontal="right" vertical="center" wrapText="1"/>
    </xf>
    <xf numFmtId="0" fontId="19" fillId="0" borderId="21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8" fillId="0" borderId="21" xfId="0" applyFont="1" applyFill="1" applyBorder="1" applyAlignment="1">
      <alignment horizontal="right" vertical="center"/>
    </xf>
    <xf numFmtId="0" fontId="19" fillId="0" borderId="21" xfId="0" applyFont="1" applyFill="1" applyBorder="1" applyAlignment="1">
      <alignment horizontal="right" vertical="center"/>
    </xf>
    <xf numFmtId="0" fontId="16" fillId="0" borderId="21" xfId="0" applyFont="1" applyFill="1" applyBorder="1" applyAlignment="1">
      <alignment horizontal="right" vertical="center" wrapText="1"/>
    </xf>
    <xf numFmtId="0" fontId="18" fillId="33" borderId="21" xfId="0" applyFont="1" applyFill="1" applyBorder="1" applyAlignment="1">
      <alignment horizontal="right" vertical="center" wrapText="1"/>
    </xf>
    <xf numFmtId="0" fontId="21" fillId="0" borderId="21" xfId="0" applyFont="1" applyFill="1" applyBorder="1" applyAlignment="1">
      <alignment horizontal="right" vertical="center" wrapText="1"/>
    </xf>
    <xf numFmtId="165" fontId="19" fillId="0" borderId="21" xfId="0" applyNumberFormat="1" applyFont="1" applyFill="1" applyBorder="1" applyAlignment="1">
      <alignment horizontal="right" vertical="center" wrapText="1"/>
    </xf>
    <xf numFmtId="0" fontId="13" fillId="0" borderId="14" xfId="0" applyFont="1" applyFill="1" applyBorder="1" applyAlignment="1">
      <alignment horizontal="right" vertical="center"/>
    </xf>
    <xf numFmtId="0" fontId="19" fillId="0" borderId="14" xfId="0" applyFont="1" applyFill="1" applyBorder="1" applyAlignment="1">
      <alignment horizontal="right" vertical="center" wrapText="1"/>
    </xf>
    <xf numFmtId="0" fontId="12" fillId="0" borderId="22" xfId="0" applyFont="1" applyFill="1" applyBorder="1" applyAlignment="1">
      <alignment horizontal="right" vertical="center" wrapText="1"/>
    </xf>
    <xf numFmtId="0" fontId="18" fillId="0" borderId="14" xfId="0" applyFont="1" applyFill="1" applyBorder="1" applyAlignment="1">
      <alignment horizontal="right" vertical="center" wrapText="1"/>
    </xf>
    <xf numFmtId="0" fontId="19" fillId="0" borderId="22" xfId="0" applyFont="1" applyFill="1" applyBorder="1" applyAlignment="1">
      <alignment horizontal="right" vertical="center" wrapText="1"/>
    </xf>
    <xf numFmtId="0" fontId="13" fillId="0" borderId="14" xfId="0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8" xfId="0" applyFont="1" applyBorder="1" applyAlignment="1">
      <alignment horizontal="right"/>
    </xf>
    <xf numFmtId="0" fontId="12" fillId="0" borderId="21" xfId="0" applyFont="1" applyBorder="1" applyAlignment="1">
      <alignment horizontal="right"/>
    </xf>
    <xf numFmtId="0" fontId="12" fillId="0" borderId="21" xfId="0" applyFont="1" applyBorder="1" applyAlignment="1">
      <alignment horizontal="right" vertical="center"/>
    </xf>
    <xf numFmtId="165" fontId="18" fillId="0" borderId="21" xfId="0" applyNumberFormat="1" applyFont="1" applyFill="1" applyBorder="1" applyAlignment="1">
      <alignment horizontal="right" wrapText="1"/>
    </xf>
    <xf numFmtId="0" fontId="12" fillId="0" borderId="14" xfId="0" applyFont="1" applyBorder="1" applyAlignment="1">
      <alignment horizontal="right"/>
    </xf>
    <xf numFmtId="0" fontId="13" fillId="0" borderId="21" xfId="0" applyFont="1" applyBorder="1" applyAlignment="1">
      <alignment horizontal="right" vertical="center"/>
    </xf>
    <xf numFmtId="3" fontId="1" fillId="0" borderId="23" xfId="55" applyNumberFormat="1" applyFont="1" applyFill="1" applyBorder="1" applyAlignment="1" applyProtection="1">
      <alignment/>
      <protection locked="0"/>
    </xf>
    <xf numFmtId="3" fontId="12" fillId="0" borderId="18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Normál_Munka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EVSZ%20bev&#233;telek%202017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46;nkorm&#225;nyzat%20bev&#233;telek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GEVSZ%20Kiad&#225;sok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 bevétel"/>
      <sheetName val="851011_091110"/>
      <sheetName val="37000_052020"/>
      <sheetName val="381103_051030"/>
      <sheetName val="562912_096010"/>
      <sheetName val="562913_096020"/>
      <sheetName val="562916_081071"/>
      <sheetName val="562917_999999"/>
      <sheetName val="680001_013350"/>
      <sheetName val="680002_013350"/>
      <sheetName val="841154_013350"/>
      <sheetName val="841403_066020"/>
      <sheetName val="889921_107051"/>
      <sheetName val="890442_041231"/>
      <sheetName val="899444_041231"/>
      <sheetName val="910502_082092"/>
      <sheetName val="940000_013390"/>
      <sheetName val="960302_013320"/>
    </sheetNames>
    <sheetDataSet>
      <sheetData sheetId="1">
        <row r="33">
          <cell r="E33">
            <v>3183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 bevétel"/>
      <sheetName val="841112_022130"/>
      <sheetName val="370000_052020"/>
      <sheetName val="862101_072111"/>
      <sheetName val="869041_074031"/>
      <sheetName val="841133 adók 2012-2015."/>
      <sheetName val="841133_011220"/>
      <sheetName val="841901_018010"/>
      <sheetName val="ÁT 2015-2017"/>
      <sheetName val="889942_106020"/>
      <sheetName val="841403_066020"/>
    </sheetNames>
    <sheetDataSet>
      <sheetData sheetId="0">
        <row r="13">
          <cell r="F13">
            <v>2062</v>
          </cell>
        </row>
        <row r="14">
          <cell r="F14">
            <v>3433</v>
          </cell>
        </row>
      </sheetData>
      <sheetData sheetId="1">
        <row r="62">
          <cell r="E62">
            <v>71960</v>
          </cell>
        </row>
      </sheetData>
      <sheetData sheetId="2">
        <row r="55">
          <cell r="E55">
            <v>15000</v>
          </cell>
        </row>
      </sheetData>
      <sheetData sheetId="3">
        <row r="55">
          <cell r="E55">
            <v>10916</v>
          </cell>
        </row>
      </sheetData>
      <sheetData sheetId="4">
        <row r="55">
          <cell r="E55">
            <v>3237</v>
          </cell>
        </row>
      </sheetData>
      <sheetData sheetId="6">
        <row r="55">
          <cell r="E55">
            <v>196229</v>
          </cell>
        </row>
      </sheetData>
      <sheetData sheetId="7">
        <row r="56">
          <cell r="E56">
            <v>115989</v>
          </cell>
        </row>
      </sheetData>
      <sheetData sheetId="9">
        <row r="55">
          <cell r="E55">
            <v>414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zf.össz."/>
      <sheetName val="851011_091110"/>
      <sheetName val="370000_052020"/>
      <sheetName val="381103_051030"/>
      <sheetName val="522000_045160"/>
      <sheetName val="562912_096010"/>
      <sheetName val="562913_096020"/>
      <sheetName val="562916_081071"/>
      <sheetName val="562917_999999"/>
      <sheetName val="680001_013350"/>
      <sheetName val="680002_013350"/>
      <sheetName val="750000_042180"/>
      <sheetName val="841358_047320"/>
      <sheetName val="811000_013350"/>
      <sheetName val="813000_066010"/>
      <sheetName val="841154_013350"/>
      <sheetName val="841402_064010"/>
      <sheetName val="841403"/>
      <sheetName val="841403_066020"/>
      <sheetName val="842155_086030"/>
      <sheetName val="852011"/>
      <sheetName val="852011_013350"/>
      <sheetName val="862101_072111"/>
      <sheetName val="862102_072112"/>
      <sheetName val="862231_074011"/>
      <sheetName val="862301_072311"/>
      <sheetName val="869041_074031"/>
      <sheetName val="889921"/>
      <sheetName val="889921_107051"/>
      <sheetName val="889922_107052"/>
      <sheetName val="889928_107055"/>
      <sheetName val="890301_084031"/>
      <sheetName val="támogatás"/>
      <sheetName val="889442_041231"/>
      <sheetName val="890444_041231"/>
      <sheetName val="910123_082092"/>
      <sheetName val="910502_082902"/>
      <sheetName val="932911_081061"/>
      <sheetName val="940000_013390"/>
      <sheetName val="Fejlesztés"/>
      <sheetName val="960302_013320"/>
    </sheetNames>
    <sheetDataSet>
      <sheetData sheetId="0">
        <row r="44">
          <cell r="C44">
            <v>80078</v>
          </cell>
          <cell r="D44">
            <v>249345.311565</v>
          </cell>
        </row>
      </sheetData>
      <sheetData sheetId="1">
        <row r="102">
          <cell r="E102">
            <v>45337.26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view="pageBreakPreview" zoomScaleNormal="70" zoomScaleSheetLayoutView="100" workbookViewId="0" topLeftCell="A10">
      <selection activeCell="C22" sqref="C22"/>
    </sheetView>
  </sheetViews>
  <sheetFormatPr defaultColWidth="8.66015625" defaultRowHeight="18"/>
  <cols>
    <col min="1" max="1" width="35.66015625" style="0" customWidth="1"/>
  </cols>
  <sheetData>
    <row r="1" spans="1:5" ht="18.75">
      <c r="A1" s="1"/>
      <c r="B1" s="2"/>
      <c r="C1" s="2"/>
      <c r="D1" s="2"/>
      <c r="E1" s="2"/>
    </row>
    <row r="2" spans="1:5" ht="37.5" customHeight="1">
      <c r="A2" s="3" t="s">
        <v>0</v>
      </c>
      <c r="B2" s="193">
        <v>42767</v>
      </c>
      <c r="C2" s="193"/>
      <c r="D2" s="193"/>
      <c r="E2" s="193"/>
    </row>
    <row r="3" spans="1:5" ht="18.75">
      <c r="A3" s="5"/>
      <c r="B3" s="4" t="s">
        <v>1</v>
      </c>
      <c r="C3" s="4" t="s">
        <v>2</v>
      </c>
      <c r="D3" s="4" t="s">
        <v>1</v>
      </c>
      <c r="E3" s="4" t="s">
        <v>2</v>
      </c>
    </row>
    <row r="4" spans="1:5" ht="18.75">
      <c r="A4" s="5" t="s">
        <v>3</v>
      </c>
      <c r="B4" s="6"/>
      <c r="C4" s="6"/>
      <c r="D4" s="7"/>
      <c r="E4" s="7"/>
    </row>
    <row r="5" spans="1:5" ht="36.75" customHeight="1">
      <c r="A5" s="9" t="s">
        <v>4</v>
      </c>
      <c r="B5" s="10">
        <f>'Szf.össz.'!C23</f>
        <v>413745</v>
      </c>
      <c r="C5" s="10">
        <f>'Szf.össz.'!D23</f>
        <v>147011</v>
      </c>
      <c r="D5" s="10"/>
      <c r="E5" s="10"/>
    </row>
    <row r="6" spans="1:5" ht="36.75" customHeight="1">
      <c r="A6" s="9" t="s">
        <v>5</v>
      </c>
      <c r="B6" s="10">
        <f>'[1]851011_091110'!$E$33</f>
        <v>3183</v>
      </c>
      <c r="C6" s="10">
        <f>'[3]851011_091110'!$E$102</f>
        <v>45337.26</v>
      </c>
      <c r="D6" s="10"/>
      <c r="E6" s="10"/>
    </row>
    <row r="7" spans="1:5" ht="27" customHeight="1">
      <c r="A7" s="11" t="s">
        <v>6</v>
      </c>
      <c r="B7" s="10">
        <f>'[3]Szf.össz.'!$C$44</f>
        <v>80078</v>
      </c>
      <c r="C7" s="10">
        <f>'[3]Szf.össz.'!$D$44</f>
        <v>249345.311565</v>
      </c>
      <c r="D7" s="10"/>
      <c r="E7" s="10"/>
    </row>
    <row r="8" spans="1:5" ht="28.5" customHeight="1">
      <c r="A8" s="11"/>
      <c r="B8" s="10"/>
      <c r="C8" s="10"/>
      <c r="D8" s="10"/>
      <c r="E8" s="10"/>
    </row>
    <row r="9" spans="1:5" ht="18.75">
      <c r="A9" s="11"/>
      <c r="B9" s="12"/>
      <c r="C9" s="13"/>
      <c r="D9" s="12"/>
      <c r="E9" s="13"/>
    </row>
    <row r="10" spans="1:5" ht="18.75">
      <c r="A10" s="14" t="s">
        <v>7</v>
      </c>
      <c r="B10" s="15">
        <f>SUM(B5:B9)</f>
        <v>497006</v>
      </c>
      <c r="C10" s="15">
        <f>SUM(C5:C9)</f>
        <v>441693.571565</v>
      </c>
      <c r="D10" s="15"/>
      <c r="E10" s="15"/>
    </row>
    <row r="11" spans="1:5" ht="18.75">
      <c r="A11" s="14"/>
      <c r="B11" s="13"/>
      <c r="C11" s="13"/>
      <c r="D11" s="13"/>
      <c r="E11" s="13"/>
    </row>
    <row r="12" spans="1:5" ht="18.75">
      <c r="A12" s="14"/>
      <c r="B12" s="13"/>
      <c r="C12" s="13"/>
      <c r="D12" s="13"/>
      <c r="E12" s="13"/>
    </row>
    <row r="13" spans="1:5" ht="18.75">
      <c r="A13" s="14"/>
      <c r="B13" s="13"/>
      <c r="C13" s="13"/>
      <c r="D13" s="13"/>
      <c r="E13" s="13"/>
    </row>
    <row r="14" spans="1:5" ht="18.75">
      <c r="A14" s="6" t="s">
        <v>8</v>
      </c>
      <c r="B14" s="12"/>
      <c r="C14" s="13">
        <f>C20-C15-C16</f>
        <v>49817.42843500001</v>
      </c>
      <c r="D14" s="13"/>
      <c r="E14" s="13"/>
    </row>
    <row r="15" spans="1:7" ht="18.75">
      <c r="A15" s="6" t="s">
        <v>9</v>
      </c>
      <c r="B15" s="12"/>
      <c r="C15" s="13">
        <f>'[2]Összesített bevétel'!$F$13+'[2]Összesített bevétel'!$F$14</f>
        <v>5495</v>
      </c>
      <c r="D15" s="12"/>
      <c r="E15" s="13"/>
      <c r="F15">
        <f>'[2]Összesített bevétel'!$F$13</f>
        <v>2062</v>
      </c>
      <c r="G15" t="s">
        <v>10</v>
      </c>
    </row>
    <row r="16" spans="1:7" ht="18.75">
      <c r="A16" s="16" t="s">
        <v>11</v>
      </c>
      <c r="B16" s="13"/>
      <c r="C16" s="13"/>
      <c r="D16" s="13"/>
      <c r="E16" s="13"/>
      <c r="F16">
        <f>'[2]Összesített bevétel'!$F$14</f>
        <v>3433</v>
      </c>
      <c r="G16" t="s">
        <v>12</v>
      </c>
    </row>
    <row r="17" spans="1:5" ht="18.75">
      <c r="A17" s="16"/>
      <c r="B17" s="13"/>
      <c r="C17" s="13"/>
      <c r="D17" s="13"/>
      <c r="E17" s="13"/>
    </row>
    <row r="18" spans="1:5" ht="18.75">
      <c r="A18" s="16"/>
      <c r="B18" s="13"/>
      <c r="C18" s="13"/>
      <c r="D18" s="13"/>
      <c r="E18" s="13"/>
    </row>
    <row r="19" spans="1:5" ht="18.75">
      <c r="A19" s="16"/>
      <c r="B19" s="13"/>
      <c r="C19" s="13"/>
      <c r="D19" s="13"/>
      <c r="E19" s="13"/>
    </row>
    <row r="20" spans="1:5" ht="18.75">
      <c r="A20" s="14" t="s">
        <v>13</v>
      </c>
      <c r="B20" s="15"/>
      <c r="C20" s="15">
        <f>B10-C10</f>
        <v>55312.42843500001</v>
      </c>
      <c r="D20" s="15"/>
      <c r="E20" s="15"/>
    </row>
    <row r="21" spans="1:5" ht="18.75">
      <c r="A21" s="16"/>
      <c r="B21" s="13"/>
      <c r="C21" s="13"/>
      <c r="D21" s="13"/>
      <c r="E21" s="13"/>
    </row>
    <row r="22" spans="1:5" ht="19.5">
      <c r="A22" s="17" t="s">
        <v>14</v>
      </c>
      <c r="B22" s="18">
        <f>B10</f>
        <v>497006</v>
      </c>
      <c r="C22" s="18">
        <f>B10</f>
        <v>497006</v>
      </c>
      <c r="D22" s="18"/>
      <c r="E22" s="18">
        <f>D10</f>
        <v>0</v>
      </c>
    </row>
  </sheetData>
  <sheetProtection selectLockedCells="1" selectUnlockedCells="1"/>
  <mergeCells count="2">
    <mergeCell ref="B2:C2"/>
    <mergeCell ref="D2:E2"/>
  </mergeCells>
  <printOptions headings="1"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75" r:id="rId1"/>
  <headerFooter alignWithMargins="0">
    <oddHeader>&amp;C&amp;P/&amp;N</oddHeader>
    <oddFooter>&amp;L&amp;F&amp;C&amp;D&amp;R&amp;A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31"/>
  <sheetViews>
    <sheetView view="pageBreakPreview" zoomScaleSheetLayoutView="100" zoomScalePageLayoutView="0" workbookViewId="0" topLeftCell="A120">
      <selection activeCell="E125" sqref="E125"/>
    </sheetView>
  </sheetViews>
  <sheetFormatPr defaultColWidth="8.66015625" defaultRowHeight="18"/>
  <cols>
    <col min="2" max="2" width="37.66015625" style="0" customWidth="1"/>
    <col min="3" max="4" width="8.75" style="78" customWidth="1"/>
    <col min="5" max="5" width="8.75" style="154" customWidth="1"/>
    <col min="6" max="6" width="15.41015625" style="111" customWidth="1"/>
    <col min="7" max="7" width="6.66015625" style="0" customWidth="1"/>
  </cols>
  <sheetData>
    <row r="1" spans="1:6" ht="18.75">
      <c r="A1" s="44"/>
      <c r="B1" s="45"/>
      <c r="C1" s="81"/>
      <c r="D1" s="81"/>
      <c r="F1"/>
    </row>
    <row r="2" spans="1:6" ht="18.75">
      <c r="A2" s="47"/>
      <c r="B2" s="48" t="s">
        <v>238</v>
      </c>
      <c r="C2" s="83"/>
      <c r="D2" s="93"/>
      <c r="E2" s="186"/>
      <c r="F2"/>
    </row>
    <row r="3" spans="1:6" ht="30">
      <c r="A3" s="47">
        <v>882129</v>
      </c>
      <c r="B3" s="48" t="s">
        <v>295</v>
      </c>
      <c r="C3" s="83">
        <v>2016</v>
      </c>
      <c r="D3" s="93" t="s">
        <v>292</v>
      </c>
      <c r="E3" s="186">
        <v>2017</v>
      </c>
      <c r="F3"/>
    </row>
    <row r="4" spans="1:6" ht="18.75">
      <c r="A4" s="47"/>
      <c r="B4" s="48"/>
      <c r="C4" s="83"/>
      <c r="D4" s="93"/>
      <c r="E4" s="186"/>
      <c r="F4"/>
    </row>
    <row r="5" spans="1:6" ht="18.75">
      <c r="A5" s="50" t="s">
        <v>35</v>
      </c>
      <c r="B5" s="51" t="s">
        <v>36</v>
      </c>
      <c r="C5" s="88"/>
      <c r="D5" s="88"/>
      <c r="E5" s="186"/>
      <c r="F5"/>
    </row>
    <row r="6" spans="1:6" ht="21" customHeight="1">
      <c r="A6" s="51" t="s">
        <v>37</v>
      </c>
      <c r="B6" s="52" t="s">
        <v>38</v>
      </c>
      <c r="C6" s="90"/>
      <c r="D6" s="88"/>
      <c r="E6" s="186"/>
      <c r="F6"/>
    </row>
    <row r="7" spans="1:6" ht="18.75" customHeight="1">
      <c r="A7" s="51" t="s">
        <v>39</v>
      </c>
      <c r="B7" s="52" t="s">
        <v>40</v>
      </c>
      <c r="C7" s="90"/>
      <c r="D7" s="88"/>
      <c r="E7" s="186"/>
      <c r="F7"/>
    </row>
    <row r="8" spans="1:6" ht="24.75" customHeight="1">
      <c r="A8" s="51" t="s">
        <v>41</v>
      </c>
      <c r="B8" s="52" t="s">
        <v>42</v>
      </c>
      <c r="C8" s="90"/>
      <c r="D8" s="88"/>
      <c r="E8" s="186"/>
      <c r="F8"/>
    </row>
    <row r="9" spans="1:6" ht="18.75" customHeight="1">
      <c r="A9" s="51" t="s">
        <v>43</v>
      </c>
      <c r="B9" s="52" t="s">
        <v>44</v>
      </c>
      <c r="C9" s="90"/>
      <c r="D9" s="88"/>
      <c r="E9" s="186"/>
      <c r="F9"/>
    </row>
    <row r="10" spans="1:6" ht="21" customHeight="1">
      <c r="A10" s="51" t="s">
        <v>45</v>
      </c>
      <c r="B10" s="52" t="s">
        <v>46</v>
      </c>
      <c r="C10" s="90"/>
      <c r="D10" s="88"/>
      <c r="E10" s="186"/>
      <c r="F10"/>
    </row>
    <row r="11" spans="1:6" ht="21" customHeight="1">
      <c r="A11" s="51" t="s">
        <v>47</v>
      </c>
      <c r="B11" s="52" t="s">
        <v>48</v>
      </c>
      <c r="C11" s="90"/>
      <c r="D11" s="88"/>
      <c r="E11" s="186"/>
      <c r="F11"/>
    </row>
    <row r="12" spans="1:6" ht="21" customHeight="1">
      <c r="A12" s="51" t="s">
        <v>49</v>
      </c>
      <c r="B12" s="52" t="s">
        <v>50</v>
      </c>
      <c r="C12" s="90"/>
      <c r="D12" s="88"/>
      <c r="E12" s="186"/>
      <c r="F12"/>
    </row>
    <row r="13" spans="1:6" ht="22.5" customHeight="1">
      <c r="A13" s="51" t="s">
        <v>51</v>
      </c>
      <c r="B13" s="52" t="s">
        <v>52</v>
      </c>
      <c r="C13" s="90"/>
      <c r="D13" s="88"/>
      <c r="E13" s="186"/>
      <c r="F13"/>
    </row>
    <row r="14" spans="1:6" ht="20.25" customHeight="1">
      <c r="A14" s="51" t="s">
        <v>53</v>
      </c>
      <c r="B14" s="52" t="s">
        <v>54</v>
      </c>
      <c r="C14" s="90"/>
      <c r="D14" s="88"/>
      <c r="E14" s="186"/>
      <c r="F14"/>
    </row>
    <row r="15" spans="1:6" ht="18" customHeight="1">
      <c r="A15" s="51" t="s">
        <v>55</v>
      </c>
      <c r="B15" s="52" t="s">
        <v>56</v>
      </c>
      <c r="C15" s="90"/>
      <c r="D15" s="88"/>
      <c r="E15" s="186"/>
      <c r="F15"/>
    </row>
    <row r="16" spans="1:6" ht="18.75" customHeight="1">
      <c r="A16" s="51" t="s">
        <v>57</v>
      </c>
      <c r="B16" s="52" t="s">
        <v>58</v>
      </c>
      <c r="C16" s="90"/>
      <c r="D16" s="88"/>
      <c r="E16" s="186"/>
      <c r="F16"/>
    </row>
    <row r="17" spans="1:6" ht="20.25" customHeight="1">
      <c r="A17" s="51" t="s">
        <v>59</v>
      </c>
      <c r="B17" s="52" t="s">
        <v>60</v>
      </c>
      <c r="C17" s="90"/>
      <c r="D17" s="88"/>
      <c r="E17" s="186"/>
      <c r="F17"/>
    </row>
    <row r="18" spans="1:6" ht="18.75" customHeight="1">
      <c r="A18" s="48"/>
      <c r="B18" s="54" t="s">
        <v>61</v>
      </c>
      <c r="C18" s="93">
        <f>SUM(C6:C17)</f>
        <v>0</v>
      </c>
      <c r="D18" s="83"/>
      <c r="E18" s="186"/>
      <c r="F18"/>
    </row>
    <row r="19" spans="1:6" ht="18.75" customHeight="1">
      <c r="A19" s="51" t="s">
        <v>62</v>
      </c>
      <c r="B19" s="52" t="s">
        <v>63</v>
      </c>
      <c r="C19" s="90"/>
      <c r="D19" s="88"/>
      <c r="E19" s="186"/>
      <c r="F19"/>
    </row>
    <row r="20" spans="1:6" ht="24.75" customHeight="1">
      <c r="A20" s="51" t="s">
        <v>64</v>
      </c>
      <c r="B20" s="52" t="s">
        <v>65</v>
      </c>
      <c r="C20" s="90"/>
      <c r="D20" s="88"/>
      <c r="E20" s="186"/>
      <c r="F20"/>
    </row>
    <row r="21" spans="1:6" ht="20.25" customHeight="1">
      <c r="A21" s="51" t="s">
        <v>66</v>
      </c>
      <c r="B21" s="52" t="s">
        <v>67</v>
      </c>
      <c r="C21" s="90"/>
      <c r="D21" s="88"/>
      <c r="E21" s="186"/>
      <c r="F21"/>
    </row>
    <row r="22" spans="1:6" ht="17.25" customHeight="1">
      <c r="A22" s="51" t="s">
        <v>68</v>
      </c>
      <c r="B22" s="52" t="s">
        <v>69</v>
      </c>
      <c r="C22" s="90"/>
      <c r="D22" s="88"/>
      <c r="E22" s="186"/>
      <c r="F22"/>
    </row>
    <row r="23" spans="1:6" ht="18.75" customHeight="1">
      <c r="A23" s="48"/>
      <c r="B23" s="54" t="s">
        <v>70</v>
      </c>
      <c r="C23" s="93">
        <f>SUM(C19:C22)</f>
        <v>0</v>
      </c>
      <c r="D23" s="83"/>
      <c r="E23" s="186"/>
      <c r="F23"/>
    </row>
    <row r="24" spans="1:6" ht="18.75" customHeight="1">
      <c r="A24" s="48"/>
      <c r="B24" s="54" t="s">
        <v>71</v>
      </c>
      <c r="C24" s="93">
        <f>C23+C18</f>
        <v>0</v>
      </c>
      <c r="D24" s="83"/>
      <c r="E24" s="186"/>
      <c r="F24"/>
    </row>
    <row r="25" spans="1:6" ht="18.75" customHeight="1">
      <c r="A25" s="51" t="s">
        <v>72</v>
      </c>
      <c r="B25" s="56" t="s">
        <v>73</v>
      </c>
      <c r="C25" s="95"/>
      <c r="D25" s="88"/>
      <c r="E25" s="186"/>
      <c r="F25"/>
    </row>
    <row r="26" spans="1:6" ht="18.75" customHeight="1">
      <c r="A26" s="51" t="s">
        <v>74</v>
      </c>
      <c r="B26" s="56" t="s">
        <v>75</v>
      </c>
      <c r="C26" s="95"/>
      <c r="D26" s="88"/>
      <c r="E26" s="186"/>
      <c r="F26"/>
    </row>
    <row r="27" spans="1:6" ht="18" customHeight="1">
      <c r="A27" s="51" t="s">
        <v>76</v>
      </c>
      <c r="B27" s="56" t="s">
        <v>77</v>
      </c>
      <c r="C27" s="95"/>
      <c r="D27" s="88"/>
      <c r="E27" s="186"/>
      <c r="F27"/>
    </row>
    <row r="28" spans="1:6" ht="18.75" customHeight="1">
      <c r="A28" s="51">
        <v>5215</v>
      </c>
      <c r="B28" s="56" t="s">
        <v>78</v>
      </c>
      <c r="C28" s="95"/>
      <c r="D28" s="88"/>
      <c r="E28" s="186"/>
      <c r="F28"/>
    </row>
    <row r="29" spans="1:6" ht="18.75" customHeight="1">
      <c r="A29" s="51">
        <v>5216</v>
      </c>
      <c r="B29" s="56" t="s">
        <v>79</v>
      </c>
      <c r="C29" s="95"/>
      <c r="D29" s="88"/>
      <c r="E29" s="186"/>
      <c r="F29"/>
    </row>
    <row r="30" spans="1:6" ht="16.5" customHeight="1">
      <c r="A30" s="51" t="s">
        <v>80</v>
      </c>
      <c r="B30" s="56" t="s">
        <v>81</v>
      </c>
      <c r="C30" s="95"/>
      <c r="D30" s="88"/>
      <c r="E30" s="186"/>
      <c r="F30"/>
    </row>
    <row r="31" spans="1:6" ht="28.5" customHeight="1">
      <c r="A31" s="48"/>
      <c r="B31" s="54" t="s">
        <v>253</v>
      </c>
      <c r="C31" s="97">
        <f>SUM(C25:C30)</f>
        <v>0</v>
      </c>
      <c r="D31" s="83"/>
      <c r="E31" s="186"/>
      <c r="F31"/>
    </row>
    <row r="32" spans="1:6" ht="19.5" customHeight="1">
      <c r="A32" s="51" t="s">
        <v>82</v>
      </c>
      <c r="B32" s="52" t="s">
        <v>83</v>
      </c>
      <c r="C32" s="90"/>
      <c r="D32" s="88"/>
      <c r="E32" s="186"/>
      <c r="F32"/>
    </row>
    <row r="33" spans="1:6" ht="20.25" customHeight="1">
      <c r="A33" s="51" t="s">
        <v>84</v>
      </c>
      <c r="B33" s="52" t="s">
        <v>85</v>
      </c>
      <c r="C33" s="90"/>
      <c r="D33" s="88"/>
      <c r="E33" s="186"/>
      <c r="F33"/>
    </row>
    <row r="34" spans="1:6" ht="18.75" customHeight="1">
      <c r="A34" s="48"/>
      <c r="B34" s="54" t="s">
        <v>86</v>
      </c>
      <c r="C34" s="93">
        <f>SUM(C32:C33)</f>
        <v>0</v>
      </c>
      <c r="D34" s="83"/>
      <c r="E34" s="186"/>
      <c r="F34"/>
    </row>
    <row r="35" spans="1:6" ht="18" customHeight="1">
      <c r="A35" s="51" t="s">
        <v>87</v>
      </c>
      <c r="B35" s="52" t="s">
        <v>88</v>
      </c>
      <c r="C35" s="90"/>
      <c r="D35" s="88"/>
      <c r="E35" s="186"/>
      <c r="F35"/>
    </row>
    <row r="36" spans="1:6" ht="21" customHeight="1">
      <c r="A36" s="51" t="s">
        <v>89</v>
      </c>
      <c r="B36" s="52" t="s">
        <v>90</v>
      </c>
      <c r="C36" s="90"/>
      <c r="D36" s="88"/>
      <c r="E36" s="186"/>
      <c r="F36"/>
    </row>
    <row r="37" spans="1:6" ht="21.75" customHeight="1">
      <c r="A37" s="48"/>
      <c r="B37" s="54" t="s">
        <v>91</v>
      </c>
      <c r="C37" s="93">
        <f>SUM(C35:C36)</f>
        <v>0</v>
      </c>
      <c r="D37" s="83"/>
      <c r="E37" s="186"/>
      <c r="F37"/>
    </row>
    <row r="38" spans="1:6" ht="18" customHeight="1">
      <c r="A38" s="51" t="s">
        <v>92</v>
      </c>
      <c r="B38" s="52" t="s">
        <v>93</v>
      </c>
      <c r="C38" s="90"/>
      <c r="D38" s="88"/>
      <c r="E38" s="186"/>
      <c r="F38"/>
    </row>
    <row r="39" spans="1:6" ht="16.5" customHeight="1">
      <c r="A39" s="51" t="s">
        <v>94</v>
      </c>
      <c r="B39" s="52" t="s">
        <v>95</v>
      </c>
      <c r="C39" s="90"/>
      <c r="D39" s="88"/>
      <c r="E39" s="186"/>
      <c r="F39"/>
    </row>
    <row r="40" spans="1:6" ht="18.75" customHeight="1">
      <c r="A40" s="51" t="s">
        <v>96</v>
      </c>
      <c r="B40" s="52" t="s">
        <v>97</v>
      </c>
      <c r="C40" s="90"/>
      <c r="D40" s="88"/>
      <c r="E40" s="186"/>
      <c r="F40"/>
    </row>
    <row r="41" spans="1:6" ht="18.75" customHeight="1">
      <c r="A41" s="51" t="s">
        <v>98</v>
      </c>
      <c r="B41" s="52" t="s">
        <v>99</v>
      </c>
      <c r="C41" s="90"/>
      <c r="D41" s="88"/>
      <c r="E41" s="186"/>
      <c r="F41"/>
    </row>
    <row r="42" spans="1:6" ht="18" customHeight="1">
      <c r="A42" s="51" t="s">
        <v>100</v>
      </c>
      <c r="B42" s="52" t="s">
        <v>101</v>
      </c>
      <c r="C42" s="90"/>
      <c r="D42" s="88"/>
      <c r="E42" s="186"/>
      <c r="F42"/>
    </row>
    <row r="43" spans="1:6" ht="20.25" customHeight="1">
      <c r="A43" s="48"/>
      <c r="B43" s="54" t="s">
        <v>102</v>
      </c>
      <c r="C43" s="93">
        <f>SUM(C41:C42)</f>
        <v>0</v>
      </c>
      <c r="D43" s="83"/>
      <c r="E43" s="186"/>
      <c r="F43"/>
    </row>
    <row r="44" spans="1:6" ht="20.25" customHeight="1">
      <c r="A44" s="48" t="s">
        <v>103</v>
      </c>
      <c r="B44" s="59" t="s">
        <v>104</v>
      </c>
      <c r="C44" s="98"/>
      <c r="D44" s="83"/>
      <c r="E44" s="186"/>
      <c r="F44"/>
    </row>
    <row r="45" spans="1:6" ht="20.25" customHeight="1">
      <c r="A45" s="48" t="s">
        <v>105</v>
      </c>
      <c r="B45" s="54" t="s">
        <v>106</v>
      </c>
      <c r="C45" s="93"/>
      <c r="D45" s="83"/>
      <c r="E45" s="186"/>
      <c r="F45"/>
    </row>
    <row r="46" spans="1:6" ht="18.75" customHeight="1">
      <c r="A46" s="51">
        <v>533711</v>
      </c>
      <c r="B46" s="52" t="s">
        <v>107</v>
      </c>
      <c r="C46" s="90"/>
      <c r="D46" s="88"/>
      <c r="E46" s="186"/>
      <c r="F46"/>
    </row>
    <row r="47" spans="1:6" ht="18.75" customHeight="1">
      <c r="A47" s="51" t="s">
        <v>108</v>
      </c>
      <c r="B47" s="52" t="s">
        <v>109</v>
      </c>
      <c r="C47" s="90"/>
      <c r="D47" s="88"/>
      <c r="E47" s="186"/>
      <c r="F47"/>
    </row>
    <row r="48" spans="1:6" ht="18.75" customHeight="1">
      <c r="A48" s="51" t="s">
        <v>110</v>
      </c>
      <c r="B48" s="52" t="s">
        <v>111</v>
      </c>
      <c r="C48" s="90"/>
      <c r="D48" s="88"/>
      <c r="E48" s="186"/>
      <c r="F48"/>
    </row>
    <row r="49" spans="1:6" ht="18" customHeight="1">
      <c r="A49" s="51" t="s">
        <v>112</v>
      </c>
      <c r="B49" s="52" t="s">
        <v>113</v>
      </c>
      <c r="C49" s="90"/>
      <c r="D49" s="88"/>
      <c r="E49" s="186"/>
      <c r="F49"/>
    </row>
    <row r="50" spans="1:6" ht="18" customHeight="1">
      <c r="A50" s="48"/>
      <c r="B50" s="54" t="s">
        <v>114</v>
      </c>
      <c r="C50" s="93">
        <f>SUM(C46:C49)</f>
        <v>0</v>
      </c>
      <c r="D50" s="83"/>
      <c r="E50" s="186"/>
      <c r="F50"/>
    </row>
    <row r="51" spans="1:6" ht="18.75" customHeight="1">
      <c r="A51" s="51" t="s">
        <v>115</v>
      </c>
      <c r="B51" s="52" t="s">
        <v>116</v>
      </c>
      <c r="C51" s="90"/>
      <c r="D51" s="88"/>
      <c r="E51" s="186"/>
      <c r="F51"/>
    </row>
    <row r="52" spans="1:6" ht="18.75" customHeight="1">
      <c r="A52" s="51" t="s">
        <v>117</v>
      </c>
      <c r="B52" s="52" t="s">
        <v>118</v>
      </c>
      <c r="C52" s="90"/>
      <c r="D52" s="88"/>
      <c r="E52" s="186"/>
      <c r="F52"/>
    </row>
    <row r="53" spans="1:6" ht="18.75" customHeight="1">
      <c r="A53" s="48"/>
      <c r="B53" s="54" t="s">
        <v>119</v>
      </c>
      <c r="C53" s="93">
        <f>SUM(C51:C52)</f>
        <v>0</v>
      </c>
      <c r="D53" s="83"/>
      <c r="E53" s="186"/>
      <c r="F53"/>
    </row>
    <row r="54" spans="1:6" ht="21.75" customHeight="1">
      <c r="A54" s="51" t="s">
        <v>120</v>
      </c>
      <c r="B54" s="52" t="s">
        <v>121</v>
      </c>
      <c r="C54" s="90"/>
      <c r="D54" s="88"/>
      <c r="E54" s="186"/>
      <c r="F54"/>
    </row>
    <row r="55" spans="1:6" ht="18.75" customHeight="1">
      <c r="A55" s="51">
        <v>36423</v>
      </c>
      <c r="B55" s="52" t="s">
        <v>122</v>
      </c>
      <c r="C55" s="90"/>
      <c r="D55" s="88"/>
      <c r="E55" s="186"/>
      <c r="F55"/>
    </row>
    <row r="56" spans="1:6" ht="18.75" customHeight="1">
      <c r="A56" s="51" t="s">
        <v>123</v>
      </c>
      <c r="B56" s="52" t="s">
        <v>124</v>
      </c>
      <c r="C56" s="90"/>
      <c r="D56" s="88"/>
      <c r="E56" s="186"/>
      <c r="F56"/>
    </row>
    <row r="57" spans="1:6" ht="20.25" customHeight="1">
      <c r="A57" s="51" t="s">
        <v>125</v>
      </c>
      <c r="B57" s="52" t="s">
        <v>126</v>
      </c>
      <c r="C57" s="90"/>
      <c r="D57" s="88"/>
      <c r="E57" s="186"/>
      <c r="F57"/>
    </row>
    <row r="58" spans="1:6" ht="20.25" customHeight="1">
      <c r="A58" s="51" t="s">
        <v>127</v>
      </c>
      <c r="B58" s="52" t="s">
        <v>128</v>
      </c>
      <c r="C58" s="90"/>
      <c r="D58" s="88"/>
      <c r="E58" s="186"/>
      <c r="F58"/>
    </row>
    <row r="59" spans="1:6" ht="18" customHeight="1">
      <c r="A59" s="48"/>
      <c r="B59" s="54" t="s">
        <v>129</v>
      </c>
      <c r="C59" s="93">
        <f>SUM(C54:C58)</f>
        <v>0</v>
      </c>
      <c r="D59" s="83"/>
      <c r="E59" s="186"/>
      <c r="F59"/>
    </row>
    <row r="60" spans="1:6" ht="18.75" customHeight="1">
      <c r="A60" s="48"/>
      <c r="B60" s="54" t="s">
        <v>130</v>
      </c>
      <c r="C60" s="93">
        <f>C59+C53+C50+C37+C34</f>
        <v>0</v>
      </c>
      <c r="D60" s="83"/>
      <c r="E60" s="186"/>
      <c r="F60"/>
    </row>
    <row r="61" spans="1:6" ht="18.75">
      <c r="A61" s="51" t="s">
        <v>131</v>
      </c>
      <c r="B61" s="61" t="s">
        <v>261</v>
      </c>
      <c r="C61" s="94"/>
      <c r="D61" s="88"/>
      <c r="E61" s="186"/>
      <c r="F61"/>
    </row>
    <row r="62" spans="1:6" ht="19.5" customHeight="1">
      <c r="A62" s="51" t="s">
        <v>132</v>
      </c>
      <c r="B62" s="63" t="s">
        <v>262</v>
      </c>
      <c r="C62" s="94"/>
      <c r="D62" s="88"/>
      <c r="E62" s="186"/>
      <c r="F62"/>
    </row>
    <row r="63" spans="1:6" ht="28.5" customHeight="1">
      <c r="A63" s="48"/>
      <c r="B63" s="65" t="s">
        <v>133</v>
      </c>
      <c r="C63" s="102">
        <f>SUM(C61:C62)</f>
        <v>0</v>
      </c>
      <c r="D63" s="109"/>
      <c r="E63" s="186"/>
      <c r="F63"/>
    </row>
    <row r="64" spans="1:6" ht="18" customHeight="1">
      <c r="A64" s="51" t="s">
        <v>134</v>
      </c>
      <c r="B64" s="63" t="s">
        <v>135</v>
      </c>
      <c r="C64" s="94"/>
      <c r="D64" s="88"/>
      <c r="E64" s="186"/>
      <c r="F64"/>
    </row>
    <row r="65" spans="1:6" ht="20.25" customHeight="1">
      <c r="A65" s="51"/>
      <c r="B65" s="63" t="s">
        <v>263</v>
      </c>
      <c r="C65" s="94"/>
      <c r="D65" s="88">
        <v>1376</v>
      </c>
      <c r="E65" s="186"/>
      <c r="F65"/>
    </row>
    <row r="66" spans="1:6" ht="23.25" customHeight="1">
      <c r="A66" s="48"/>
      <c r="B66" s="67" t="s">
        <v>136</v>
      </c>
      <c r="C66" s="102">
        <f>SUM(C64:C65)</f>
        <v>0</v>
      </c>
      <c r="D66" s="102">
        <f>SUM(D64:D65)</f>
        <v>1376</v>
      </c>
      <c r="E66" s="159">
        <f>SUM(E64:E65)</f>
        <v>0</v>
      </c>
      <c r="F66"/>
    </row>
    <row r="67" spans="1:6" ht="19.5" customHeight="1">
      <c r="A67" s="51" t="s">
        <v>137</v>
      </c>
      <c r="B67" s="67" t="s">
        <v>138</v>
      </c>
      <c r="C67" s="94"/>
      <c r="D67" s="88"/>
      <c r="E67" s="186"/>
      <c r="F67"/>
    </row>
    <row r="68" spans="1:8" ht="23.25" customHeight="1">
      <c r="A68" s="51" t="s">
        <v>139</v>
      </c>
      <c r="B68" s="63" t="s">
        <v>140</v>
      </c>
      <c r="C68" s="94">
        <v>4650</v>
      </c>
      <c r="D68" s="88">
        <v>4215</v>
      </c>
      <c r="E68" s="187">
        <v>4550</v>
      </c>
      <c r="F68" s="140"/>
      <c r="G68" s="86" t="s">
        <v>296</v>
      </c>
      <c r="H68" s="141">
        <v>350</v>
      </c>
    </row>
    <row r="69" spans="1:8" ht="18" customHeight="1">
      <c r="A69" s="51" t="s">
        <v>141</v>
      </c>
      <c r="B69" s="63" t="s">
        <v>142</v>
      </c>
      <c r="C69" s="94"/>
      <c r="D69" s="88"/>
      <c r="E69" s="186"/>
      <c r="F69" s="140" t="s">
        <v>297</v>
      </c>
      <c r="G69" s="86" t="s">
        <v>298</v>
      </c>
      <c r="H69" s="141">
        <v>500</v>
      </c>
    </row>
    <row r="70" spans="1:8" ht="23.25" customHeight="1">
      <c r="A70" s="51"/>
      <c r="B70" s="63" t="s">
        <v>143</v>
      </c>
      <c r="C70" s="94"/>
      <c r="D70" s="88"/>
      <c r="E70" s="186"/>
      <c r="F70" s="140"/>
      <c r="G70" s="86" t="s">
        <v>299</v>
      </c>
      <c r="H70" s="141">
        <v>3000</v>
      </c>
    </row>
    <row r="71" spans="1:8" ht="24.75" customHeight="1">
      <c r="A71" s="51" t="s">
        <v>144</v>
      </c>
      <c r="B71" s="63" t="s">
        <v>145</v>
      </c>
      <c r="C71" s="94"/>
      <c r="D71" s="88"/>
      <c r="E71" s="186"/>
      <c r="F71" s="140">
        <f>SUM(E68:E71)</f>
        <v>4550</v>
      </c>
      <c r="G71" s="86" t="s">
        <v>300</v>
      </c>
      <c r="H71" s="141">
        <v>900</v>
      </c>
    </row>
    <row r="72" spans="1:8" ht="18.75" customHeight="1">
      <c r="A72" s="51" t="s">
        <v>146</v>
      </c>
      <c r="B72" s="63" t="s">
        <v>147</v>
      </c>
      <c r="C72" s="94">
        <v>1280</v>
      </c>
      <c r="D72" s="185">
        <v>1195</v>
      </c>
      <c r="E72" s="186">
        <v>1280</v>
      </c>
      <c r="F72"/>
      <c r="G72" s="8"/>
      <c r="H72" s="8"/>
    </row>
    <row r="73" spans="1:8" ht="19.5" customHeight="1">
      <c r="A73" s="48"/>
      <c r="B73" s="65" t="s">
        <v>148</v>
      </c>
      <c r="C73" s="102">
        <f>SUM(C68:C72)</f>
        <v>5930</v>
      </c>
      <c r="D73" s="102">
        <f>SUM(D68:D72)</f>
        <v>5410</v>
      </c>
      <c r="E73" s="159">
        <f>SUM(E68:E72)</f>
        <v>5830</v>
      </c>
      <c r="F73" s="140"/>
      <c r="G73" s="86" t="s">
        <v>301</v>
      </c>
      <c r="H73" s="141">
        <v>180</v>
      </c>
    </row>
    <row r="74" spans="1:8" ht="17.25" customHeight="1">
      <c r="A74" s="48"/>
      <c r="B74" s="67" t="s">
        <v>149</v>
      </c>
      <c r="C74" s="102">
        <f>C73+C67+C66+C63</f>
        <v>5930</v>
      </c>
      <c r="D74" s="102">
        <f>D73+D67+D66+D63</f>
        <v>6786</v>
      </c>
      <c r="E74" s="159">
        <f>E73+E67+E66+E63</f>
        <v>5830</v>
      </c>
      <c r="F74" s="140"/>
      <c r="G74" s="86" t="s">
        <v>302</v>
      </c>
      <c r="H74" s="141">
        <v>150</v>
      </c>
    </row>
    <row r="75" spans="1:8" ht="25.5" customHeight="1">
      <c r="A75" s="51" t="s">
        <v>150</v>
      </c>
      <c r="B75" s="61" t="s">
        <v>151</v>
      </c>
      <c r="C75" s="94"/>
      <c r="D75" s="88"/>
      <c r="E75" s="186"/>
      <c r="F75" s="140">
        <f>SUM(E73,E75)</f>
        <v>5830</v>
      </c>
      <c r="G75" s="86" t="s">
        <v>303</v>
      </c>
      <c r="H75" s="141">
        <v>950</v>
      </c>
    </row>
    <row r="76" spans="1:6" ht="23.25" customHeight="1">
      <c r="A76" s="51" t="s">
        <v>152</v>
      </c>
      <c r="B76" s="61" t="s">
        <v>153</v>
      </c>
      <c r="C76" s="94"/>
      <c r="D76" s="88"/>
      <c r="E76" s="186"/>
      <c r="F76"/>
    </row>
    <row r="77" spans="1:6" ht="18.75" customHeight="1">
      <c r="A77" s="51" t="s">
        <v>154</v>
      </c>
      <c r="B77" s="61" t="s">
        <v>155</v>
      </c>
      <c r="C77" s="94"/>
      <c r="D77" s="88"/>
      <c r="E77" s="186"/>
      <c r="F77"/>
    </row>
    <row r="78" spans="1:6" ht="19.5" customHeight="1">
      <c r="A78" s="48"/>
      <c r="B78" s="67" t="s">
        <v>156</v>
      </c>
      <c r="C78" s="102">
        <f>SUM(C75:C77)</f>
        <v>0</v>
      </c>
      <c r="D78" s="83"/>
      <c r="E78" s="186"/>
      <c r="F78"/>
    </row>
    <row r="79" spans="1:6" ht="26.25" customHeight="1">
      <c r="A79" s="51" t="s">
        <v>157</v>
      </c>
      <c r="B79" s="63" t="s">
        <v>158</v>
      </c>
      <c r="C79" s="94"/>
      <c r="D79" s="88"/>
      <c r="E79" s="186"/>
      <c r="F79"/>
    </row>
    <row r="80" spans="1:6" ht="22.5" customHeight="1">
      <c r="A80" s="51" t="s">
        <v>159</v>
      </c>
      <c r="B80" s="63" t="s">
        <v>160</v>
      </c>
      <c r="C80" s="94"/>
      <c r="D80" s="88"/>
      <c r="E80" s="186"/>
      <c r="F80"/>
    </row>
    <row r="81" spans="1:6" ht="21" customHeight="1">
      <c r="A81" s="51" t="s">
        <v>161</v>
      </c>
      <c r="B81" s="63" t="s">
        <v>162</v>
      </c>
      <c r="C81" s="94"/>
      <c r="D81" s="88"/>
      <c r="E81" s="186"/>
      <c r="F81"/>
    </row>
    <row r="82" spans="1:6" ht="24.75" customHeight="1">
      <c r="A82" s="48"/>
      <c r="B82" s="67" t="s">
        <v>163</v>
      </c>
      <c r="C82" s="102">
        <f>SUM(C79:C80)</f>
        <v>0</v>
      </c>
      <c r="D82" s="83"/>
      <c r="E82" s="186"/>
      <c r="F82"/>
    </row>
    <row r="83" spans="1:6" ht="21" customHeight="1">
      <c r="A83" s="51" t="s">
        <v>164</v>
      </c>
      <c r="B83" s="52" t="s">
        <v>165</v>
      </c>
      <c r="C83" s="90"/>
      <c r="D83" s="88"/>
      <c r="E83" s="186"/>
      <c r="F83"/>
    </row>
    <row r="84" spans="1:6" ht="19.5" customHeight="1">
      <c r="A84" s="51" t="s">
        <v>166</v>
      </c>
      <c r="B84" s="52" t="s">
        <v>167</v>
      </c>
      <c r="C84" s="90"/>
      <c r="D84" s="88"/>
      <c r="E84" s="186"/>
      <c r="F84"/>
    </row>
    <row r="85" spans="1:6" ht="20.25" customHeight="1">
      <c r="A85" s="51" t="s">
        <v>168</v>
      </c>
      <c r="B85" s="52" t="s">
        <v>169</v>
      </c>
      <c r="C85" s="90"/>
      <c r="D85" s="88"/>
      <c r="E85" s="186"/>
      <c r="F85"/>
    </row>
    <row r="86" spans="1:6" ht="23.25" customHeight="1">
      <c r="A86" s="51" t="s">
        <v>170</v>
      </c>
      <c r="B86" s="52" t="s">
        <v>171</v>
      </c>
      <c r="C86" s="90"/>
      <c r="D86" s="88"/>
      <c r="E86" s="186"/>
      <c r="F86"/>
    </row>
    <row r="87" spans="1:6" ht="23.25" customHeight="1">
      <c r="A87" s="51"/>
      <c r="B87" s="54" t="s">
        <v>172</v>
      </c>
      <c r="C87" s="90">
        <f>SUM(C83:C86)</f>
        <v>0</v>
      </c>
      <c r="D87" s="88"/>
      <c r="E87" s="186"/>
      <c r="F87"/>
    </row>
    <row r="88" spans="1:6" ht="18.75">
      <c r="A88" s="51" t="s">
        <v>173</v>
      </c>
      <c r="B88" s="54" t="s">
        <v>174</v>
      </c>
      <c r="C88" s="90"/>
      <c r="D88" s="88"/>
      <c r="E88" s="186"/>
      <c r="F88"/>
    </row>
    <row r="89" spans="1:6" ht="18.75" customHeight="1">
      <c r="A89" s="48"/>
      <c r="B89" s="69" t="s">
        <v>175</v>
      </c>
      <c r="C89" s="93">
        <f>C88+C87+C82</f>
        <v>0</v>
      </c>
      <c r="D89" s="83"/>
      <c r="E89" s="186"/>
      <c r="F89"/>
    </row>
    <row r="90" spans="1:6" ht="19.5" customHeight="1">
      <c r="A90" s="48"/>
      <c r="B90" s="69" t="s">
        <v>176</v>
      </c>
      <c r="C90" s="97">
        <f>C78+C74+C60+C31+C24</f>
        <v>5930</v>
      </c>
      <c r="D90" s="97">
        <f>D78+D74+D60+D31+D24</f>
        <v>6786</v>
      </c>
      <c r="E90" s="165">
        <f>E78+E74+E60+E31+E24</f>
        <v>5830</v>
      </c>
      <c r="F90"/>
    </row>
    <row r="91" spans="1:6" ht="21.75" customHeight="1">
      <c r="A91" s="51" t="s">
        <v>177</v>
      </c>
      <c r="B91" s="52" t="s">
        <v>178</v>
      </c>
      <c r="C91" s="90"/>
      <c r="D91" s="88"/>
      <c r="E91" s="186"/>
      <c r="F91"/>
    </row>
    <row r="92" spans="1:6" ht="19.5" customHeight="1">
      <c r="A92" s="51" t="s">
        <v>179</v>
      </c>
      <c r="B92" s="52" t="s">
        <v>180</v>
      </c>
      <c r="C92" s="90"/>
      <c r="D92" s="88"/>
      <c r="E92" s="186"/>
      <c r="F92"/>
    </row>
    <row r="93" spans="1:6" ht="18.75" customHeight="1">
      <c r="A93" s="51"/>
      <c r="B93" s="52" t="s">
        <v>181</v>
      </c>
      <c r="C93" s="90"/>
      <c r="D93" s="88"/>
      <c r="E93" s="186"/>
      <c r="F93"/>
    </row>
    <row r="94" spans="1:6" ht="21" customHeight="1">
      <c r="A94" s="51" t="s">
        <v>182</v>
      </c>
      <c r="B94" s="52" t="s">
        <v>183</v>
      </c>
      <c r="C94" s="90"/>
      <c r="D94" s="88"/>
      <c r="E94" s="186"/>
      <c r="F94"/>
    </row>
    <row r="95" spans="1:6" ht="22.5" customHeight="1">
      <c r="A95" s="51" t="s">
        <v>184</v>
      </c>
      <c r="B95" s="52" t="s">
        <v>185</v>
      </c>
      <c r="C95" s="90"/>
      <c r="D95" s="88"/>
      <c r="E95" s="186"/>
      <c r="F95"/>
    </row>
    <row r="96" spans="1:6" ht="20.25" customHeight="1">
      <c r="A96" s="51" t="s">
        <v>184</v>
      </c>
      <c r="B96" s="52" t="s">
        <v>186</v>
      </c>
      <c r="C96" s="90"/>
      <c r="D96" s="88"/>
      <c r="E96" s="186"/>
      <c r="F96"/>
    </row>
    <row r="97" spans="1:6" ht="24.75" customHeight="1">
      <c r="A97" s="51" t="s">
        <v>187</v>
      </c>
      <c r="B97" s="52" t="s">
        <v>188</v>
      </c>
      <c r="C97" s="90"/>
      <c r="D97" s="88"/>
      <c r="E97" s="186"/>
      <c r="F97"/>
    </row>
    <row r="98" spans="1:6" ht="20.25" customHeight="1">
      <c r="A98" s="48"/>
      <c r="B98" s="54" t="s">
        <v>189</v>
      </c>
      <c r="C98" s="93">
        <f>SUM(C91:C96)</f>
        <v>0</v>
      </c>
      <c r="D98" s="83"/>
      <c r="E98" s="186"/>
      <c r="F98"/>
    </row>
    <row r="99" spans="1:6" ht="18.75" customHeight="1">
      <c r="A99" s="51" t="s">
        <v>190</v>
      </c>
      <c r="B99" s="52" t="s">
        <v>191</v>
      </c>
      <c r="C99" s="90"/>
      <c r="D99" s="88"/>
      <c r="E99" s="186"/>
      <c r="F99"/>
    </row>
    <row r="100" spans="1:6" ht="18" customHeight="1">
      <c r="A100" s="51" t="s">
        <v>192</v>
      </c>
      <c r="B100" s="52" t="s">
        <v>193</v>
      </c>
      <c r="C100" s="90"/>
      <c r="D100" s="88"/>
      <c r="E100" s="186"/>
      <c r="F100"/>
    </row>
    <row r="101" spans="1:6" ht="21" customHeight="1">
      <c r="A101" s="51" t="s">
        <v>194</v>
      </c>
      <c r="B101" s="52" t="s">
        <v>195</v>
      </c>
      <c r="C101" s="90"/>
      <c r="D101" s="88"/>
      <c r="E101" s="186"/>
      <c r="F101"/>
    </row>
    <row r="102" spans="1:6" ht="27" customHeight="1">
      <c r="A102" s="51" t="s">
        <v>196</v>
      </c>
      <c r="B102" s="52" t="s">
        <v>197</v>
      </c>
      <c r="C102" s="90"/>
      <c r="D102" s="88"/>
      <c r="E102" s="186"/>
      <c r="F102"/>
    </row>
    <row r="103" spans="1:6" ht="20.25" customHeight="1">
      <c r="A103" s="48"/>
      <c r="B103" s="54" t="s">
        <v>198</v>
      </c>
      <c r="C103" s="93">
        <f>SUM(C99:C102)</f>
        <v>0</v>
      </c>
      <c r="D103" s="83"/>
      <c r="E103" s="186"/>
      <c r="F103"/>
    </row>
    <row r="104" spans="1:6" ht="27" customHeight="1">
      <c r="A104" s="51">
        <v>246</v>
      </c>
      <c r="B104" s="52" t="s">
        <v>199</v>
      </c>
      <c r="C104" s="90"/>
      <c r="D104" s="88"/>
      <c r="E104" s="186"/>
      <c r="F104"/>
    </row>
    <row r="105" spans="1:6" ht="29.25" customHeight="1">
      <c r="A105" s="51">
        <v>247</v>
      </c>
      <c r="B105" s="52" t="s">
        <v>200</v>
      </c>
      <c r="C105" s="90"/>
      <c r="D105" s="88"/>
      <c r="E105" s="186"/>
      <c r="F105"/>
    </row>
    <row r="106" spans="1:6" ht="25.5" customHeight="1">
      <c r="A106" s="51">
        <v>249</v>
      </c>
      <c r="B106" s="52" t="s">
        <v>201</v>
      </c>
      <c r="C106" s="90"/>
      <c r="D106" s="88"/>
      <c r="E106" s="186"/>
      <c r="F106"/>
    </row>
    <row r="107" spans="1:6" ht="27.75" customHeight="1">
      <c r="A107" s="48"/>
      <c r="B107" s="69" t="s">
        <v>202</v>
      </c>
      <c r="C107" s="93">
        <f>SUM(C104:C106)</f>
        <v>0</v>
      </c>
      <c r="D107" s="83"/>
      <c r="E107" s="186"/>
      <c r="F107"/>
    </row>
    <row r="108" spans="1:6" ht="21" customHeight="1">
      <c r="A108" s="51" t="s">
        <v>203</v>
      </c>
      <c r="B108" s="52" t="s">
        <v>204</v>
      </c>
      <c r="C108" s="90"/>
      <c r="D108" s="88"/>
      <c r="E108" s="186"/>
      <c r="F108"/>
    </row>
    <row r="109" spans="1:6" ht="24.75" customHeight="1">
      <c r="A109" s="51" t="s">
        <v>205</v>
      </c>
      <c r="B109" s="52" t="s">
        <v>167</v>
      </c>
      <c r="C109" s="90"/>
      <c r="D109" s="88"/>
      <c r="E109" s="186"/>
      <c r="F109"/>
    </row>
    <row r="110" spans="1:6" ht="19.5" customHeight="1">
      <c r="A110" s="51" t="s">
        <v>206</v>
      </c>
      <c r="B110" s="52" t="s">
        <v>169</v>
      </c>
      <c r="C110" s="90"/>
      <c r="D110" s="88"/>
      <c r="E110" s="186"/>
      <c r="F110"/>
    </row>
    <row r="111" spans="1:6" ht="16.5" customHeight="1">
      <c r="A111" s="51" t="s">
        <v>207</v>
      </c>
      <c r="B111" s="52" t="s">
        <v>171</v>
      </c>
      <c r="C111" s="90"/>
      <c r="D111" s="88"/>
      <c r="E111" s="186"/>
      <c r="F111"/>
    </row>
    <row r="112" spans="1:6" ht="24.75" customHeight="1">
      <c r="A112" s="51"/>
      <c r="B112" s="54" t="s">
        <v>208</v>
      </c>
      <c r="C112" s="90">
        <f>SUM(C108:C111)</f>
        <v>0</v>
      </c>
      <c r="D112" s="83"/>
      <c r="E112" s="186"/>
      <c r="F112"/>
    </row>
    <row r="113" spans="1:6" ht="20.25" customHeight="1">
      <c r="A113" s="51"/>
      <c r="B113" s="54" t="s">
        <v>209</v>
      </c>
      <c r="C113" s="90">
        <f>C112+C107+C103+C98</f>
        <v>0</v>
      </c>
      <c r="D113" s="83"/>
      <c r="E113" s="186"/>
      <c r="F113"/>
    </row>
    <row r="114" spans="1:6" ht="25.5" customHeight="1">
      <c r="A114" s="48"/>
      <c r="B114" s="54" t="s">
        <v>210</v>
      </c>
      <c r="C114" s="97">
        <f>C113+C90</f>
        <v>5930</v>
      </c>
      <c r="D114" s="97">
        <f>D113+D90</f>
        <v>6786</v>
      </c>
      <c r="E114" s="165">
        <f>E113+E90</f>
        <v>5830</v>
      </c>
      <c r="F114"/>
    </row>
    <row r="115" spans="1:6" ht="33" customHeight="1">
      <c r="A115" s="50" t="s">
        <v>211</v>
      </c>
      <c r="B115" s="61" t="s">
        <v>212</v>
      </c>
      <c r="C115" s="94"/>
      <c r="D115" s="90"/>
      <c r="E115" s="186"/>
      <c r="F115"/>
    </row>
    <row r="116" spans="1:6" ht="24" customHeight="1">
      <c r="A116" s="50" t="s">
        <v>213</v>
      </c>
      <c r="B116" s="61" t="s">
        <v>214</v>
      </c>
      <c r="C116" s="94"/>
      <c r="D116" s="90"/>
      <c r="E116" s="186"/>
      <c r="F116"/>
    </row>
    <row r="117" spans="1:6" ht="23.25" customHeight="1">
      <c r="A117" s="49"/>
      <c r="B117" s="67" t="s">
        <v>215</v>
      </c>
      <c r="C117" s="102">
        <f>SUM(C115:C116)</f>
        <v>0</v>
      </c>
      <c r="D117" s="93"/>
      <c r="E117" s="186"/>
      <c r="F117"/>
    </row>
    <row r="118" spans="1:6" ht="18.75">
      <c r="A118" s="50" t="s">
        <v>216</v>
      </c>
      <c r="B118" s="73" t="s">
        <v>217</v>
      </c>
      <c r="C118" s="106"/>
      <c r="D118" s="90"/>
      <c r="E118" s="186"/>
      <c r="F118"/>
    </row>
    <row r="119" spans="1:6" ht="19.5" customHeight="1">
      <c r="A119" s="50" t="s">
        <v>218</v>
      </c>
      <c r="B119" s="63" t="s">
        <v>219</v>
      </c>
      <c r="C119" s="94"/>
      <c r="D119" s="90"/>
      <c r="E119" s="186"/>
      <c r="F119"/>
    </row>
    <row r="120" spans="1:6" ht="21.75" customHeight="1">
      <c r="A120" s="50" t="s">
        <v>220</v>
      </c>
      <c r="B120" s="63" t="s">
        <v>221</v>
      </c>
      <c r="C120" s="94"/>
      <c r="D120" s="90"/>
      <c r="E120" s="186"/>
      <c r="F120"/>
    </row>
    <row r="121" spans="1:6" ht="24" customHeight="1">
      <c r="A121" s="50" t="s">
        <v>222</v>
      </c>
      <c r="B121" s="61" t="s">
        <v>223</v>
      </c>
      <c r="C121" s="94"/>
      <c r="D121" s="90"/>
      <c r="E121" s="186"/>
      <c r="F121"/>
    </row>
    <row r="122" spans="1:6" ht="18.75" customHeight="1">
      <c r="A122" s="50" t="s">
        <v>224</v>
      </c>
      <c r="B122" s="63" t="s">
        <v>225</v>
      </c>
      <c r="C122" s="94"/>
      <c r="D122" s="90"/>
      <c r="E122" s="186"/>
      <c r="F122"/>
    </row>
    <row r="123" spans="1:6" ht="24.75" customHeight="1">
      <c r="A123" s="50" t="s">
        <v>226</v>
      </c>
      <c r="B123" s="63" t="s">
        <v>227</v>
      </c>
      <c r="C123" s="94"/>
      <c r="D123" s="90"/>
      <c r="E123" s="186"/>
      <c r="F123"/>
    </row>
    <row r="124" spans="1:6" ht="18.75" customHeight="1">
      <c r="A124" s="49">
        <v>297</v>
      </c>
      <c r="B124" s="67" t="s">
        <v>228</v>
      </c>
      <c r="C124" s="102">
        <f>SUM(C118:C123)</f>
        <v>0</v>
      </c>
      <c r="D124" s="93"/>
      <c r="E124" s="186"/>
      <c r="F124"/>
    </row>
    <row r="125" spans="1:6" ht="18.75">
      <c r="A125" s="50" t="s">
        <v>229</v>
      </c>
      <c r="B125" s="73" t="s">
        <v>230</v>
      </c>
      <c r="C125" s="106"/>
      <c r="D125" s="90"/>
      <c r="E125" s="186"/>
      <c r="F125"/>
    </row>
    <row r="126" spans="1:6" ht="18.75">
      <c r="A126" s="50" t="s">
        <v>231</v>
      </c>
      <c r="B126" s="73" t="s">
        <v>232</v>
      </c>
      <c r="C126" s="106"/>
      <c r="D126" s="90"/>
      <c r="E126" s="186"/>
      <c r="F126"/>
    </row>
    <row r="127" spans="1:6" ht="18.75">
      <c r="A127" s="50">
        <v>5915</v>
      </c>
      <c r="B127" s="73" t="s">
        <v>233</v>
      </c>
      <c r="C127" s="106"/>
      <c r="D127" s="90"/>
      <c r="E127" s="186"/>
      <c r="F127"/>
    </row>
    <row r="128" spans="1:6" ht="18.75">
      <c r="A128" s="50">
        <v>5916</v>
      </c>
      <c r="B128" s="73" t="s">
        <v>234</v>
      </c>
      <c r="C128" s="106"/>
      <c r="D128" s="90"/>
      <c r="E128" s="186"/>
      <c r="F128"/>
    </row>
    <row r="129" spans="1:6" ht="18.75">
      <c r="A129" s="49"/>
      <c r="B129" s="75" t="s">
        <v>235</v>
      </c>
      <c r="C129" s="109">
        <f>SUM(C125:C128)</f>
        <v>0</v>
      </c>
      <c r="D129" s="93"/>
      <c r="E129" s="186"/>
      <c r="F129"/>
    </row>
    <row r="130" spans="1:6" ht="18.75">
      <c r="A130" s="49"/>
      <c r="B130" s="75" t="s">
        <v>236</v>
      </c>
      <c r="C130" s="109"/>
      <c r="D130" s="93"/>
      <c r="E130" s="186"/>
      <c r="F130"/>
    </row>
    <row r="131" spans="1:6" ht="18.75">
      <c r="A131" s="49"/>
      <c r="B131" s="54" t="s">
        <v>237</v>
      </c>
      <c r="C131" s="97">
        <f>C130+C114</f>
        <v>5930</v>
      </c>
      <c r="D131" s="97">
        <f>D130+D114</f>
        <v>6786</v>
      </c>
      <c r="E131" s="165">
        <f>E130+E114</f>
        <v>5830</v>
      </c>
      <c r="F131"/>
    </row>
  </sheetData>
  <sheetProtection selectLockedCells="1" selectUnlockedCells="1"/>
  <printOptions headings="1"/>
  <pageMargins left="0.7086614173228347" right="0.7086614173228347" top="0.7480314960629921" bottom="0.7480314960629921" header="0.5118110236220472" footer="0.5118110236220472"/>
  <pageSetup fitToHeight="2" fitToWidth="1" horizontalDpi="300" verticalDpi="300" orientation="portrait" paperSize="9" scale="57" r:id="rId1"/>
  <headerFooter alignWithMargins="0">
    <oddHeader>&amp;C&amp;P/&amp;N</oddHeader>
    <oddFooter>&amp;L&amp;F&amp;C&amp;D&amp;R&amp;A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131"/>
  <sheetViews>
    <sheetView view="pageBreakPreview" zoomScaleSheetLayoutView="100" zoomScalePageLayoutView="0" workbookViewId="0" topLeftCell="A1">
      <selection activeCell="D126" sqref="D126"/>
    </sheetView>
  </sheetViews>
  <sheetFormatPr defaultColWidth="8.66015625" defaultRowHeight="18"/>
  <cols>
    <col min="2" max="2" width="37.66015625" style="0" customWidth="1"/>
    <col min="3" max="4" width="8.75" style="78" customWidth="1"/>
    <col min="5" max="5" width="8.75" style="154" customWidth="1"/>
    <col min="6" max="6" width="8.91015625" style="111" customWidth="1"/>
  </cols>
  <sheetData>
    <row r="1" spans="1:6" ht="18.75">
      <c r="A1" s="44"/>
      <c r="B1" s="45"/>
      <c r="C1" s="81"/>
      <c r="D1" s="81"/>
      <c r="F1" s="113"/>
    </row>
    <row r="2" spans="1:6" ht="18.75">
      <c r="A2" s="47">
        <v>882202</v>
      </c>
      <c r="B2" s="48" t="s">
        <v>238</v>
      </c>
      <c r="C2" s="83"/>
      <c r="D2" s="93"/>
      <c r="E2" s="186"/>
      <c r="F2" s="115"/>
    </row>
    <row r="3" spans="1:6" ht="30">
      <c r="A3" s="47"/>
      <c r="B3" s="48" t="s">
        <v>304</v>
      </c>
      <c r="C3" s="83">
        <v>2016</v>
      </c>
      <c r="D3" s="93" t="s">
        <v>292</v>
      </c>
      <c r="E3" s="186">
        <v>2017</v>
      </c>
      <c r="F3" s="115"/>
    </row>
    <row r="4" spans="1:6" ht="18.75">
      <c r="A4" s="47"/>
      <c r="B4" s="48"/>
      <c r="C4" s="83"/>
      <c r="D4" s="93"/>
      <c r="E4" s="186"/>
      <c r="F4" s="115"/>
    </row>
    <row r="5" spans="1:6" ht="18.75">
      <c r="A5" s="50" t="s">
        <v>35</v>
      </c>
      <c r="B5" s="51" t="s">
        <v>36</v>
      </c>
      <c r="C5" s="88"/>
      <c r="D5" s="88"/>
      <c r="E5" s="186"/>
      <c r="F5" s="117"/>
    </row>
    <row r="6" spans="1:6" ht="21" customHeight="1">
      <c r="A6" s="51" t="s">
        <v>37</v>
      </c>
      <c r="B6" s="52" t="s">
        <v>38</v>
      </c>
      <c r="C6" s="90"/>
      <c r="D6" s="88"/>
      <c r="E6" s="186"/>
      <c r="F6" s="119"/>
    </row>
    <row r="7" spans="1:6" ht="18.75" customHeight="1">
      <c r="A7" s="51" t="s">
        <v>39</v>
      </c>
      <c r="B7" s="52" t="s">
        <v>40</v>
      </c>
      <c r="C7" s="90"/>
      <c r="D7" s="88"/>
      <c r="E7" s="186"/>
      <c r="F7" s="119"/>
    </row>
    <row r="8" spans="1:6" ht="24.75" customHeight="1">
      <c r="A8" s="51" t="s">
        <v>41</v>
      </c>
      <c r="B8" s="52" t="s">
        <v>42</v>
      </c>
      <c r="C8" s="90"/>
      <c r="D8" s="88"/>
      <c r="E8" s="186"/>
      <c r="F8" s="119"/>
    </row>
    <row r="9" spans="1:6" ht="18.75" customHeight="1">
      <c r="A9" s="51" t="s">
        <v>43</v>
      </c>
      <c r="B9" s="52" t="s">
        <v>44</v>
      </c>
      <c r="C9" s="90"/>
      <c r="D9" s="88"/>
      <c r="E9" s="186"/>
      <c r="F9" s="119"/>
    </row>
    <row r="10" spans="1:6" ht="21" customHeight="1">
      <c r="A10" s="51" t="s">
        <v>45</v>
      </c>
      <c r="B10" s="52" t="s">
        <v>46</v>
      </c>
      <c r="C10" s="90"/>
      <c r="D10" s="88"/>
      <c r="E10" s="186"/>
      <c r="F10" s="119"/>
    </row>
    <row r="11" spans="1:6" ht="21" customHeight="1">
      <c r="A11" s="51" t="s">
        <v>47</v>
      </c>
      <c r="B11" s="52" t="s">
        <v>48</v>
      </c>
      <c r="C11" s="90"/>
      <c r="D11" s="88"/>
      <c r="E11" s="186"/>
      <c r="F11" s="119"/>
    </row>
    <row r="12" spans="1:6" ht="21" customHeight="1">
      <c r="A12" s="51" t="s">
        <v>49</v>
      </c>
      <c r="B12" s="52" t="s">
        <v>50</v>
      </c>
      <c r="C12" s="90"/>
      <c r="D12" s="88"/>
      <c r="E12" s="186"/>
      <c r="F12" s="119"/>
    </row>
    <row r="13" spans="1:6" ht="22.5" customHeight="1">
      <c r="A13" s="51" t="s">
        <v>51</v>
      </c>
      <c r="B13" s="52" t="s">
        <v>52</v>
      </c>
      <c r="C13" s="90"/>
      <c r="D13" s="88"/>
      <c r="E13" s="186"/>
      <c r="F13" s="119"/>
    </row>
    <row r="14" spans="1:6" ht="20.25" customHeight="1">
      <c r="A14" s="51" t="s">
        <v>53</v>
      </c>
      <c r="B14" s="52" t="s">
        <v>54</v>
      </c>
      <c r="C14" s="90"/>
      <c r="D14" s="88"/>
      <c r="E14" s="186"/>
      <c r="F14" s="119"/>
    </row>
    <row r="15" spans="1:6" ht="18" customHeight="1">
      <c r="A15" s="51" t="s">
        <v>55</v>
      </c>
      <c r="B15" s="52" t="s">
        <v>56</v>
      </c>
      <c r="C15" s="90"/>
      <c r="D15" s="88"/>
      <c r="E15" s="186"/>
      <c r="F15" s="119"/>
    </row>
    <row r="16" spans="1:6" ht="18.75" customHeight="1">
      <c r="A16" s="51" t="s">
        <v>57</v>
      </c>
      <c r="B16" s="52" t="s">
        <v>58</v>
      </c>
      <c r="C16" s="90"/>
      <c r="D16" s="88"/>
      <c r="E16" s="186"/>
      <c r="F16" s="119"/>
    </row>
    <row r="17" spans="1:6" ht="20.25" customHeight="1">
      <c r="A17" s="51" t="s">
        <v>59</v>
      </c>
      <c r="B17" s="52" t="s">
        <v>60</v>
      </c>
      <c r="C17" s="90"/>
      <c r="D17" s="88"/>
      <c r="E17" s="186"/>
      <c r="F17" s="119"/>
    </row>
    <row r="18" spans="1:6" ht="18.75" customHeight="1">
      <c r="A18" s="48"/>
      <c r="B18" s="54" t="s">
        <v>61</v>
      </c>
      <c r="C18" s="93">
        <f>SUM(C6:C17)</f>
        <v>0</v>
      </c>
      <c r="D18" s="83"/>
      <c r="E18" s="186"/>
      <c r="F18" s="120"/>
    </row>
    <row r="19" spans="1:6" ht="18.75" customHeight="1">
      <c r="A19" s="51" t="s">
        <v>62</v>
      </c>
      <c r="B19" s="52" t="s">
        <v>63</v>
      </c>
      <c r="C19" s="90"/>
      <c r="D19" s="88"/>
      <c r="E19" s="186"/>
      <c r="F19" s="119"/>
    </row>
    <row r="20" spans="1:6" ht="24.75" customHeight="1">
      <c r="A20" s="51" t="s">
        <v>64</v>
      </c>
      <c r="B20" s="52" t="s">
        <v>65</v>
      </c>
      <c r="C20" s="90"/>
      <c r="D20" s="88"/>
      <c r="E20" s="186"/>
      <c r="F20" s="119"/>
    </row>
    <row r="21" spans="1:6" ht="20.25" customHeight="1">
      <c r="A21" s="51" t="s">
        <v>66</v>
      </c>
      <c r="B21" s="52" t="s">
        <v>67</v>
      </c>
      <c r="C21" s="90"/>
      <c r="D21" s="88"/>
      <c r="E21" s="186"/>
      <c r="F21" s="119"/>
    </row>
    <row r="22" spans="1:6" ht="17.25" customHeight="1">
      <c r="A22" s="51" t="s">
        <v>68</v>
      </c>
      <c r="B22" s="52" t="s">
        <v>69</v>
      </c>
      <c r="C22" s="90"/>
      <c r="D22" s="88"/>
      <c r="E22" s="186"/>
      <c r="F22" s="119"/>
    </row>
    <row r="23" spans="1:6" ht="18.75" customHeight="1">
      <c r="A23" s="48"/>
      <c r="B23" s="54" t="s">
        <v>70</v>
      </c>
      <c r="C23" s="93">
        <f>SUM(C19:C22)</f>
        <v>0</v>
      </c>
      <c r="D23" s="83"/>
      <c r="E23" s="186"/>
      <c r="F23" s="120"/>
    </row>
    <row r="24" spans="1:6" ht="18.75" customHeight="1">
      <c r="A24" s="48"/>
      <c r="B24" s="54" t="s">
        <v>71</v>
      </c>
      <c r="C24" s="93">
        <f>C23+C18</f>
        <v>0</v>
      </c>
      <c r="D24" s="83"/>
      <c r="E24" s="186"/>
      <c r="F24" s="120"/>
    </row>
    <row r="25" spans="1:6" ht="18.75" customHeight="1">
      <c r="A25" s="51" t="s">
        <v>72</v>
      </c>
      <c r="B25" s="56" t="s">
        <v>73</v>
      </c>
      <c r="C25" s="95"/>
      <c r="D25" s="88"/>
      <c r="E25" s="186"/>
      <c r="F25" s="119"/>
    </row>
    <row r="26" spans="1:6" ht="18.75" customHeight="1">
      <c r="A26" s="51" t="s">
        <v>74</v>
      </c>
      <c r="B26" s="56" t="s">
        <v>75</v>
      </c>
      <c r="C26" s="95"/>
      <c r="D26" s="88"/>
      <c r="E26" s="186"/>
      <c r="F26" s="119"/>
    </row>
    <row r="27" spans="1:6" ht="18" customHeight="1">
      <c r="A27" s="51" t="s">
        <v>76</v>
      </c>
      <c r="B27" s="56" t="s">
        <v>77</v>
      </c>
      <c r="C27" s="95"/>
      <c r="D27" s="88"/>
      <c r="E27" s="186"/>
      <c r="F27" s="119"/>
    </row>
    <row r="28" spans="1:6" ht="18.75" customHeight="1">
      <c r="A28" s="51">
        <v>5215</v>
      </c>
      <c r="B28" s="56" t="s">
        <v>78</v>
      </c>
      <c r="C28" s="95"/>
      <c r="D28" s="88"/>
      <c r="E28" s="186"/>
      <c r="F28" s="119"/>
    </row>
    <row r="29" spans="1:6" ht="18.75" customHeight="1">
      <c r="A29" s="51">
        <v>5216</v>
      </c>
      <c r="B29" s="56" t="s">
        <v>79</v>
      </c>
      <c r="C29" s="95"/>
      <c r="D29" s="88"/>
      <c r="E29" s="186"/>
      <c r="F29" s="119"/>
    </row>
    <row r="30" spans="1:6" ht="16.5" customHeight="1">
      <c r="A30" s="51" t="s">
        <v>80</v>
      </c>
      <c r="B30" s="56" t="s">
        <v>81</v>
      </c>
      <c r="C30" s="95"/>
      <c r="D30" s="88"/>
      <c r="E30" s="186"/>
      <c r="F30" s="119"/>
    </row>
    <row r="31" spans="1:6" ht="28.5" customHeight="1">
      <c r="A31" s="48"/>
      <c r="B31" s="54" t="s">
        <v>253</v>
      </c>
      <c r="C31" s="97">
        <f>SUM(C25:C30)</f>
        <v>0</v>
      </c>
      <c r="D31" s="83"/>
      <c r="E31" s="186"/>
      <c r="F31" s="120"/>
    </row>
    <row r="32" spans="1:6" ht="19.5" customHeight="1">
      <c r="A32" s="51" t="s">
        <v>82</v>
      </c>
      <c r="B32" s="52" t="s">
        <v>83</v>
      </c>
      <c r="C32" s="90"/>
      <c r="D32" s="88"/>
      <c r="E32" s="186"/>
      <c r="F32" s="119"/>
    </row>
    <row r="33" spans="1:6" ht="20.25" customHeight="1">
      <c r="A33" s="51" t="s">
        <v>84</v>
      </c>
      <c r="B33" s="52" t="s">
        <v>85</v>
      </c>
      <c r="C33" s="90"/>
      <c r="D33" s="88"/>
      <c r="E33" s="186"/>
      <c r="F33" s="119"/>
    </row>
    <row r="34" spans="1:6" ht="18.75" customHeight="1">
      <c r="A34" s="48"/>
      <c r="B34" s="54" t="s">
        <v>86</v>
      </c>
      <c r="C34" s="93">
        <f>SUM(C32:C33)</f>
        <v>0</v>
      </c>
      <c r="D34" s="83"/>
      <c r="E34" s="186"/>
      <c r="F34" s="120"/>
    </row>
    <row r="35" spans="1:6" ht="18" customHeight="1">
      <c r="A35" s="51" t="s">
        <v>87</v>
      </c>
      <c r="B35" s="52" t="s">
        <v>88</v>
      </c>
      <c r="C35" s="90"/>
      <c r="D35" s="88"/>
      <c r="E35" s="186"/>
      <c r="F35" s="119"/>
    </row>
    <row r="36" spans="1:6" ht="21" customHeight="1">
      <c r="A36" s="51" t="s">
        <v>89</v>
      </c>
      <c r="B36" s="52" t="s">
        <v>90</v>
      </c>
      <c r="C36" s="90"/>
      <c r="D36" s="88"/>
      <c r="E36" s="186"/>
      <c r="F36" s="119"/>
    </row>
    <row r="37" spans="1:6" ht="21.75" customHeight="1">
      <c r="A37" s="48"/>
      <c r="B37" s="54" t="s">
        <v>91</v>
      </c>
      <c r="C37" s="93">
        <f>SUM(C35:C36)</f>
        <v>0</v>
      </c>
      <c r="D37" s="83"/>
      <c r="E37" s="186"/>
      <c r="F37" s="120"/>
    </row>
    <row r="38" spans="1:6" ht="18" customHeight="1">
      <c r="A38" s="51" t="s">
        <v>92</v>
      </c>
      <c r="B38" s="52" t="s">
        <v>93</v>
      </c>
      <c r="C38" s="90"/>
      <c r="D38" s="88"/>
      <c r="E38" s="186"/>
      <c r="F38" s="119"/>
    </row>
    <row r="39" spans="1:6" ht="16.5" customHeight="1">
      <c r="A39" s="51" t="s">
        <v>94</v>
      </c>
      <c r="B39" s="52" t="s">
        <v>95</v>
      </c>
      <c r="C39" s="90"/>
      <c r="D39" s="88"/>
      <c r="E39" s="186"/>
      <c r="F39" s="119"/>
    </row>
    <row r="40" spans="1:6" ht="18.75" customHeight="1">
      <c r="A40" s="51" t="s">
        <v>96</v>
      </c>
      <c r="B40" s="52" t="s">
        <v>97</v>
      </c>
      <c r="C40" s="90"/>
      <c r="D40" s="88"/>
      <c r="E40" s="186"/>
      <c r="F40" s="119"/>
    </row>
    <row r="41" spans="1:6" ht="18.75" customHeight="1">
      <c r="A41" s="51" t="s">
        <v>98</v>
      </c>
      <c r="B41" s="52" t="s">
        <v>99</v>
      </c>
      <c r="C41" s="90"/>
      <c r="D41" s="88"/>
      <c r="E41" s="186"/>
      <c r="F41" s="119"/>
    </row>
    <row r="42" spans="1:6" ht="18" customHeight="1">
      <c r="A42" s="51" t="s">
        <v>100</v>
      </c>
      <c r="B42" s="52" t="s">
        <v>101</v>
      </c>
      <c r="C42" s="90"/>
      <c r="D42" s="88"/>
      <c r="E42" s="186"/>
      <c r="F42" s="119"/>
    </row>
    <row r="43" spans="1:6" ht="20.25" customHeight="1">
      <c r="A43" s="48"/>
      <c r="B43" s="54" t="s">
        <v>102</v>
      </c>
      <c r="C43" s="93">
        <f>SUM(C41:C42)</f>
        <v>0</v>
      </c>
      <c r="D43" s="83"/>
      <c r="E43" s="186"/>
      <c r="F43" s="120"/>
    </row>
    <row r="44" spans="1:6" ht="20.25" customHeight="1">
      <c r="A44" s="48" t="s">
        <v>103</v>
      </c>
      <c r="B44" s="59" t="s">
        <v>104</v>
      </c>
      <c r="C44" s="98"/>
      <c r="D44" s="83"/>
      <c r="E44" s="186"/>
      <c r="F44" s="120"/>
    </row>
    <row r="45" spans="1:6" ht="20.25" customHeight="1">
      <c r="A45" s="48" t="s">
        <v>105</v>
      </c>
      <c r="B45" s="54" t="s">
        <v>106</v>
      </c>
      <c r="C45" s="93"/>
      <c r="D45" s="83"/>
      <c r="E45" s="186"/>
      <c r="F45" s="120"/>
    </row>
    <row r="46" spans="1:6" ht="18.75" customHeight="1">
      <c r="A46" s="51">
        <v>533711</v>
      </c>
      <c r="B46" s="52" t="s">
        <v>107</v>
      </c>
      <c r="C46" s="90"/>
      <c r="D46" s="88"/>
      <c r="E46" s="186"/>
      <c r="F46" s="119"/>
    </row>
    <row r="47" spans="1:6" ht="18.75" customHeight="1">
      <c r="A47" s="51" t="s">
        <v>108</v>
      </c>
      <c r="B47" s="52" t="s">
        <v>109</v>
      </c>
      <c r="C47" s="90"/>
      <c r="D47" s="88"/>
      <c r="E47" s="186"/>
      <c r="F47" s="119"/>
    </row>
    <row r="48" spans="1:6" ht="18.75" customHeight="1">
      <c r="A48" s="51" t="s">
        <v>110</v>
      </c>
      <c r="B48" s="52" t="s">
        <v>111</v>
      </c>
      <c r="C48" s="90"/>
      <c r="D48" s="88"/>
      <c r="E48" s="186"/>
      <c r="F48" s="119"/>
    </row>
    <row r="49" spans="1:6" ht="18" customHeight="1">
      <c r="A49" s="51" t="s">
        <v>112</v>
      </c>
      <c r="B49" s="52" t="s">
        <v>113</v>
      </c>
      <c r="C49" s="90"/>
      <c r="D49" s="88"/>
      <c r="E49" s="186"/>
      <c r="F49" s="119"/>
    </row>
    <row r="50" spans="1:6" ht="18" customHeight="1">
      <c r="A50" s="48"/>
      <c r="B50" s="54" t="s">
        <v>114</v>
      </c>
      <c r="C50" s="93">
        <f>SUM(C46:C49)</f>
        <v>0</v>
      </c>
      <c r="D50" s="83"/>
      <c r="E50" s="186"/>
      <c r="F50" s="120"/>
    </row>
    <row r="51" spans="1:6" ht="18.75" customHeight="1">
      <c r="A51" s="51" t="s">
        <v>115</v>
      </c>
      <c r="B51" s="52" t="s">
        <v>116</v>
      </c>
      <c r="C51" s="90"/>
      <c r="D51" s="88"/>
      <c r="E51" s="186"/>
      <c r="F51" s="119"/>
    </row>
    <row r="52" spans="1:6" ht="18.75" customHeight="1">
      <c r="A52" s="51" t="s">
        <v>117</v>
      </c>
      <c r="B52" s="52" t="s">
        <v>118</v>
      </c>
      <c r="C52" s="90"/>
      <c r="D52" s="88"/>
      <c r="E52" s="186"/>
      <c r="F52" s="119"/>
    </row>
    <row r="53" spans="1:6" ht="18.75" customHeight="1">
      <c r="A53" s="48"/>
      <c r="B53" s="54" t="s">
        <v>119</v>
      </c>
      <c r="C53" s="93">
        <f>SUM(C51:C52)</f>
        <v>0</v>
      </c>
      <c r="D53" s="83"/>
      <c r="E53" s="186"/>
      <c r="F53" s="120"/>
    </row>
    <row r="54" spans="1:6" ht="21.75" customHeight="1">
      <c r="A54" s="51" t="s">
        <v>120</v>
      </c>
      <c r="B54" s="52" t="s">
        <v>121</v>
      </c>
      <c r="C54" s="90"/>
      <c r="D54" s="88"/>
      <c r="E54" s="186"/>
      <c r="F54" s="119"/>
    </row>
    <row r="55" spans="1:6" ht="18.75" customHeight="1">
      <c r="A55" s="51">
        <v>36423</v>
      </c>
      <c r="B55" s="52" t="s">
        <v>122</v>
      </c>
      <c r="C55" s="90"/>
      <c r="D55" s="88"/>
      <c r="E55" s="186"/>
      <c r="F55" s="119"/>
    </row>
    <row r="56" spans="1:6" ht="18.75" customHeight="1">
      <c r="A56" s="51" t="s">
        <v>123</v>
      </c>
      <c r="B56" s="52" t="s">
        <v>124</v>
      </c>
      <c r="C56" s="90"/>
      <c r="D56" s="88"/>
      <c r="E56" s="186"/>
      <c r="F56" s="119"/>
    </row>
    <row r="57" spans="1:6" ht="20.25" customHeight="1">
      <c r="A57" s="51" t="s">
        <v>125</v>
      </c>
      <c r="B57" s="52" t="s">
        <v>126</v>
      </c>
      <c r="C57" s="90"/>
      <c r="D57" s="88"/>
      <c r="E57" s="186"/>
      <c r="F57" s="119"/>
    </row>
    <row r="58" spans="1:6" ht="20.25" customHeight="1">
      <c r="A58" s="51" t="s">
        <v>127</v>
      </c>
      <c r="B58" s="52" t="s">
        <v>128</v>
      </c>
      <c r="C58" s="90"/>
      <c r="D58" s="88"/>
      <c r="E58" s="186"/>
      <c r="F58" s="119"/>
    </row>
    <row r="59" spans="1:6" ht="18" customHeight="1">
      <c r="A59" s="48"/>
      <c r="B59" s="54" t="s">
        <v>129</v>
      </c>
      <c r="C59" s="93">
        <f>SUM(C54:C58)</f>
        <v>0</v>
      </c>
      <c r="D59" s="83"/>
      <c r="E59" s="186"/>
      <c r="F59" s="120"/>
    </row>
    <row r="60" spans="1:6" ht="18.75" customHeight="1">
      <c r="A60" s="48"/>
      <c r="B60" s="54" t="s">
        <v>130</v>
      </c>
      <c r="C60" s="93">
        <f>C59+C53+C50+C37+C34</f>
        <v>0</v>
      </c>
      <c r="D60" s="83"/>
      <c r="E60" s="186"/>
      <c r="F60" s="120"/>
    </row>
    <row r="61" spans="1:6" ht="18.75">
      <c r="A61" s="51" t="s">
        <v>131</v>
      </c>
      <c r="B61" s="61" t="s">
        <v>261</v>
      </c>
      <c r="C61" s="94">
        <v>310</v>
      </c>
      <c r="D61" s="88">
        <v>77</v>
      </c>
      <c r="E61" s="186">
        <v>150</v>
      </c>
      <c r="F61" s="119" t="s">
        <v>305</v>
      </c>
    </row>
    <row r="62" spans="1:6" ht="19.5" customHeight="1">
      <c r="A62" s="51" t="s">
        <v>132</v>
      </c>
      <c r="B62" s="63" t="s">
        <v>262</v>
      </c>
      <c r="C62" s="94">
        <v>150</v>
      </c>
      <c r="D62" s="88">
        <v>126</v>
      </c>
      <c r="E62" s="186">
        <v>150</v>
      </c>
      <c r="F62" s="119" t="s">
        <v>305</v>
      </c>
    </row>
    <row r="63" spans="1:6" ht="28.5" customHeight="1">
      <c r="A63" s="48"/>
      <c r="B63" s="65" t="s">
        <v>133</v>
      </c>
      <c r="C63" s="102">
        <f>SUM(C61:C62)</f>
        <v>460</v>
      </c>
      <c r="D63" s="102">
        <f>SUM(D61:D62)</f>
        <v>203</v>
      </c>
      <c r="E63" s="159">
        <f>SUM(E61:E62)</f>
        <v>300</v>
      </c>
      <c r="F63" s="127"/>
    </row>
    <row r="64" spans="1:6" ht="18" customHeight="1">
      <c r="A64" s="51" t="s">
        <v>134</v>
      </c>
      <c r="B64" s="63" t="s">
        <v>135</v>
      </c>
      <c r="C64" s="94"/>
      <c r="D64" s="88"/>
      <c r="E64" s="186"/>
      <c r="F64" s="119"/>
    </row>
    <row r="65" spans="1:6" ht="20.25" customHeight="1">
      <c r="A65" s="51"/>
      <c r="B65" s="63" t="s">
        <v>263</v>
      </c>
      <c r="C65" s="94"/>
      <c r="D65" s="88"/>
      <c r="E65" s="186"/>
      <c r="F65" s="119"/>
    </row>
    <row r="66" spans="1:6" ht="23.25" customHeight="1">
      <c r="A66" s="48"/>
      <c r="B66" s="67" t="s">
        <v>136</v>
      </c>
      <c r="C66" s="102">
        <f>SUM(C64:C65)</f>
        <v>0</v>
      </c>
      <c r="D66" s="109"/>
      <c r="E66" s="186"/>
      <c r="F66" s="127"/>
    </row>
    <row r="67" spans="1:6" ht="19.5" customHeight="1">
      <c r="A67" s="51" t="s">
        <v>137</v>
      </c>
      <c r="B67" s="67" t="s">
        <v>138</v>
      </c>
      <c r="C67" s="94"/>
      <c r="D67" s="88"/>
      <c r="E67" s="186"/>
      <c r="F67" s="119"/>
    </row>
    <row r="68" spans="1:6" ht="23.25" customHeight="1">
      <c r="A68" s="51" t="s">
        <v>139</v>
      </c>
      <c r="B68" s="63" t="s">
        <v>140</v>
      </c>
      <c r="C68" s="94"/>
      <c r="D68" s="88"/>
      <c r="E68" s="186"/>
      <c r="F68" s="119"/>
    </row>
    <row r="69" spans="1:6" ht="18" customHeight="1">
      <c r="A69" s="51" t="s">
        <v>141</v>
      </c>
      <c r="B69" s="63" t="s">
        <v>142</v>
      </c>
      <c r="C69" s="94"/>
      <c r="D69" s="88"/>
      <c r="E69" s="186"/>
      <c r="F69" s="119"/>
    </row>
    <row r="70" spans="1:6" ht="23.25" customHeight="1">
      <c r="A70" s="51"/>
      <c r="B70" s="63" t="s">
        <v>143</v>
      </c>
      <c r="C70" s="94"/>
      <c r="D70" s="88"/>
      <c r="E70" s="186"/>
      <c r="F70" s="119"/>
    </row>
    <row r="71" spans="1:6" ht="24.75" customHeight="1">
      <c r="A71" s="51" t="s">
        <v>144</v>
      </c>
      <c r="B71" s="63" t="s">
        <v>145</v>
      </c>
      <c r="C71" s="94"/>
      <c r="D71" s="88"/>
      <c r="E71" s="186"/>
      <c r="F71" s="119"/>
    </row>
    <row r="72" spans="1:6" ht="18.75" customHeight="1">
      <c r="A72" s="51" t="s">
        <v>146</v>
      </c>
      <c r="B72" s="63" t="s">
        <v>147</v>
      </c>
      <c r="C72" s="94"/>
      <c r="D72" s="88"/>
      <c r="E72" s="186"/>
      <c r="F72" s="119"/>
    </row>
    <row r="73" spans="1:6" ht="19.5" customHeight="1">
      <c r="A73" s="48"/>
      <c r="B73" s="65" t="s">
        <v>148</v>
      </c>
      <c r="C73" s="102">
        <f>SUM(C68:C72)</f>
        <v>0</v>
      </c>
      <c r="D73" s="102">
        <f>SUM(D68:D72)</f>
        <v>0</v>
      </c>
      <c r="E73" s="159">
        <f>SUM(E68:E72)</f>
        <v>0</v>
      </c>
      <c r="F73" s="120"/>
    </row>
    <row r="74" spans="1:6" ht="17.25" customHeight="1">
      <c r="A74" s="48"/>
      <c r="B74" s="67" t="s">
        <v>149</v>
      </c>
      <c r="C74" s="102">
        <f>C73+C67+C66+C63</f>
        <v>460</v>
      </c>
      <c r="D74" s="102">
        <f>D73+D67+D66+D63</f>
        <v>203</v>
      </c>
      <c r="E74" s="159">
        <f>E73+E67+E66+E63</f>
        <v>300</v>
      </c>
      <c r="F74" s="120"/>
    </row>
    <row r="75" spans="1:6" ht="25.5" customHeight="1">
      <c r="A75" s="51" t="s">
        <v>150</v>
      </c>
      <c r="B75" s="61" t="s">
        <v>151</v>
      </c>
      <c r="C75" s="94"/>
      <c r="D75" s="88"/>
      <c r="E75" s="186"/>
      <c r="F75" s="119"/>
    </row>
    <row r="76" spans="1:6" ht="23.25" customHeight="1">
      <c r="A76" s="51" t="s">
        <v>152</v>
      </c>
      <c r="B76" s="61" t="s">
        <v>153</v>
      </c>
      <c r="C76" s="94"/>
      <c r="D76" s="88"/>
      <c r="E76" s="186"/>
      <c r="F76" s="119"/>
    </row>
    <row r="77" spans="1:6" ht="18.75" customHeight="1">
      <c r="A77" s="51" t="s">
        <v>154</v>
      </c>
      <c r="B77" s="61" t="s">
        <v>155</v>
      </c>
      <c r="C77" s="94"/>
      <c r="D77" s="88"/>
      <c r="E77" s="186"/>
      <c r="F77" s="119"/>
    </row>
    <row r="78" spans="1:6" ht="19.5" customHeight="1">
      <c r="A78" s="48"/>
      <c r="B78" s="67" t="s">
        <v>156</v>
      </c>
      <c r="C78" s="102">
        <f>SUM(C75:C77)</f>
        <v>0</v>
      </c>
      <c r="D78" s="102">
        <f>SUM(D75:D77)</f>
        <v>0</v>
      </c>
      <c r="E78" s="159">
        <f>SUM(E75:E77)</f>
        <v>0</v>
      </c>
      <c r="F78" s="120"/>
    </row>
    <row r="79" spans="1:6" ht="26.25" customHeight="1">
      <c r="A79" s="51" t="s">
        <v>157</v>
      </c>
      <c r="B79" s="63" t="s">
        <v>158</v>
      </c>
      <c r="C79" s="94"/>
      <c r="D79" s="88"/>
      <c r="E79" s="186"/>
      <c r="F79" s="119"/>
    </row>
    <row r="80" spans="1:6" ht="22.5" customHeight="1">
      <c r="A80" s="51" t="s">
        <v>159</v>
      </c>
      <c r="B80" s="63" t="s">
        <v>160</v>
      </c>
      <c r="C80" s="94"/>
      <c r="D80" s="88"/>
      <c r="E80" s="186"/>
      <c r="F80" s="119"/>
    </row>
    <row r="81" spans="1:6" ht="21" customHeight="1">
      <c r="A81" s="51" t="s">
        <v>161</v>
      </c>
      <c r="B81" s="63" t="s">
        <v>162</v>
      </c>
      <c r="C81" s="94"/>
      <c r="D81" s="88"/>
      <c r="E81" s="186"/>
      <c r="F81" s="119"/>
    </row>
    <row r="82" spans="1:6" ht="24.75" customHeight="1">
      <c r="A82" s="48"/>
      <c r="B82" s="67" t="s">
        <v>163</v>
      </c>
      <c r="C82" s="102">
        <f>SUM(C79:C80)</f>
        <v>0</v>
      </c>
      <c r="D82" s="102">
        <f>SUM(D79:D80)</f>
        <v>0</v>
      </c>
      <c r="E82" s="159">
        <f>SUM(E79:E80)</f>
        <v>0</v>
      </c>
      <c r="F82" s="120"/>
    </row>
    <row r="83" spans="1:6" ht="21" customHeight="1">
      <c r="A83" s="51" t="s">
        <v>164</v>
      </c>
      <c r="B83" s="52" t="s">
        <v>165</v>
      </c>
      <c r="C83" s="90"/>
      <c r="D83" s="88"/>
      <c r="E83" s="186"/>
      <c r="F83" s="119"/>
    </row>
    <row r="84" spans="1:6" ht="19.5" customHeight="1">
      <c r="A84" s="51" t="s">
        <v>166</v>
      </c>
      <c r="B84" s="52" t="s">
        <v>167</v>
      </c>
      <c r="C84" s="90"/>
      <c r="D84" s="88"/>
      <c r="E84" s="186"/>
      <c r="F84" s="119"/>
    </row>
    <row r="85" spans="1:6" ht="20.25" customHeight="1">
      <c r="A85" s="51" t="s">
        <v>168</v>
      </c>
      <c r="B85" s="52" t="s">
        <v>169</v>
      </c>
      <c r="C85" s="90"/>
      <c r="D85" s="88"/>
      <c r="E85" s="186"/>
      <c r="F85" s="119"/>
    </row>
    <row r="86" spans="1:6" ht="23.25" customHeight="1">
      <c r="A86" s="51" t="s">
        <v>170</v>
      </c>
      <c r="B86" s="52" t="s">
        <v>171</v>
      </c>
      <c r="C86" s="90"/>
      <c r="D86" s="88"/>
      <c r="E86" s="186"/>
      <c r="F86" s="119"/>
    </row>
    <row r="87" spans="1:6" ht="23.25" customHeight="1">
      <c r="A87" s="51"/>
      <c r="B87" s="54" t="s">
        <v>172</v>
      </c>
      <c r="C87" s="90">
        <f>SUM(C83:C86)</f>
        <v>0</v>
      </c>
      <c r="D87" s="88"/>
      <c r="E87" s="186"/>
      <c r="F87" s="119"/>
    </row>
    <row r="88" spans="1:6" ht="18.75">
      <c r="A88" s="51" t="s">
        <v>173</v>
      </c>
      <c r="B88" s="54" t="s">
        <v>174</v>
      </c>
      <c r="C88" s="90"/>
      <c r="D88" s="88"/>
      <c r="E88" s="186"/>
      <c r="F88" s="119"/>
    </row>
    <row r="89" spans="1:6" ht="18.75" customHeight="1">
      <c r="A89" s="48"/>
      <c r="B89" s="69" t="s">
        <v>175</v>
      </c>
      <c r="C89" s="93">
        <f>C88+C87+C82</f>
        <v>0</v>
      </c>
      <c r="D89" s="83"/>
      <c r="E89" s="186"/>
      <c r="F89" s="120"/>
    </row>
    <row r="90" spans="1:6" ht="19.5" customHeight="1">
      <c r="A90" s="48"/>
      <c r="B90" s="69" t="s">
        <v>176</v>
      </c>
      <c r="C90" s="97">
        <f>C78+C74+C60+C31+C24</f>
        <v>460</v>
      </c>
      <c r="D90" s="97">
        <f>D78+D74+D60+D31+D24</f>
        <v>203</v>
      </c>
      <c r="E90" s="165">
        <f>E78+E74+E60+E31+E24</f>
        <v>300</v>
      </c>
      <c r="F90" s="120"/>
    </row>
    <row r="91" spans="1:6" ht="21.75" customHeight="1">
      <c r="A91" s="51" t="s">
        <v>177</v>
      </c>
      <c r="B91" s="52" t="s">
        <v>178</v>
      </c>
      <c r="C91" s="90"/>
      <c r="D91" s="88"/>
      <c r="E91" s="186"/>
      <c r="F91" s="119"/>
    </row>
    <row r="92" spans="1:6" ht="19.5" customHeight="1">
      <c r="A92" s="51" t="s">
        <v>179</v>
      </c>
      <c r="B92" s="52" t="s">
        <v>180</v>
      </c>
      <c r="C92" s="90"/>
      <c r="D92" s="88"/>
      <c r="E92" s="186"/>
      <c r="F92" s="119"/>
    </row>
    <row r="93" spans="1:6" ht="18.75" customHeight="1">
      <c r="A93" s="51"/>
      <c r="B93" s="52" t="s">
        <v>181</v>
      </c>
      <c r="C93" s="90"/>
      <c r="D93" s="88"/>
      <c r="E93" s="186"/>
      <c r="F93" s="119"/>
    </row>
    <row r="94" spans="1:6" ht="21" customHeight="1">
      <c r="A94" s="51" t="s">
        <v>182</v>
      </c>
      <c r="B94" s="52" t="s">
        <v>183</v>
      </c>
      <c r="C94" s="90"/>
      <c r="D94" s="88"/>
      <c r="E94" s="186"/>
      <c r="F94" s="119"/>
    </row>
    <row r="95" spans="1:6" ht="22.5" customHeight="1">
      <c r="A95" s="51" t="s">
        <v>184</v>
      </c>
      <c r="B95" s="52" t="s">
        <v>185</v>
      </c>
      <c r="C95" s="90"/>
      <c r="D95" s="88"/>
      <c r="E95" s="186"/>
      <c r="F95" s="119"/>
    </row>
    <row r="96" spans="1:6" ht="20.25" customHeight="1">
      <c r="A96" s="51" t="s">
        <v>184</v>
      </c>
      <c r="B96" s="52" t="s">
        <v>186</v>
      </c>
      <c r="C96" s="90"/>
      <c r="D96" s="88"/>
      <c r="E96" s="186"/>
      <c r="F96" s="119"/>
    </row>
    <row r="97" spans="1:6" ht="24.75" customHeight="1">
      <c r="A97" s="51" t="s">
        <v>187</v>
      </c>
      <c r="B97" s="52" t="s">
        <v>188</v>
      </c>
      <c r="C97" s="90"/>
      <c r="D97" s="88"/>
      <c r="E97" s="186"/>
      <c r="F97" s="119"/>
    </row>
    <row r="98" spans="1:6" ht="20.25" customHeight="1">
      <c r="A98" s="48"/>
      <c r="B98" s="54" t="s">
        <v>189</v>
      </c>
      <c r="C98" s="93">
        <f>SUM(C91:C96)</f>
        <v>0</v>
      </c>
      <c r="D98" s="83"/>
      <c r="E98" s="186"/>
      <c r="F98" s="120"/>
    </row>
    <row r="99" spans="1:6" ht="18.75" customHeight="1">
      <c r="A99" s="51" t="s">
        <v>190</v>
      </c>
      <c r="B99" s="52" t="s">
        <v>191</v>
      </c>
      <c r="C99" s="90"/>
      <c r="D99" s="88"/>
      <c r="E99" s="186"/>
      <c r="F99" s="119"/>
    </row>
    <row r="100" spans="1:6" ht="18" customHeight="1">
      <c r="A100" s="51" t="s">
        <v>192</v>
      </c>
      <c r="B100" s="52" t="s">
        <v>193</v>
      </c>
      <c r="C100" s="90"/>
      <c r="D100" s="88"/>
      <c r="E100" s="186"/>
      <c r="F100" s="119"/>
    </row>
    <row r="101" spans="1:6" ht="21" customHeight="1">
      <c r="A101" s="51" t="s">
        <v>194</v>
      </c>
      <c r="B101" s="52" t="s">
        <v>195</v>
      </c>
      <c r="C101" s="90"/>
      <c r="D101" s="88"/>
      <c r="E101" s="186"/>
      <c r="F101" s="119"/>
    </row>
    <row r="102" spans="1:6" ht="27" customHeight="1">
      <c r="A102" s="51" t="s">
        <v>196</v>
      </c>
      <c r="B102" s="52" t="s">
        <v>197</v>
      </c>
      <c r="C102" s="90"/>
      <c r="D102" s="88"/>
      <c r="E102" s="186"/>
      <c r="F102" s="119"/>
    </row>
    <row r="103" spans="1:6" ht="20.25" customHeight="1">
      <c r="A103" s="48"/>
      <c r="B103" s="54" t="s">
        <v>198</v>
      </c>
      <c r="C103" s="93">
        <f>SUM(C99:C102)</f>
        <v>0</v>
      </c>
      <c r="D103" s="83"/>
      <c r="E103" s="186"/>
      <c r="F103" s="120"/>
    </row>
    <row r="104" spans="1:6" ht="27" customHeight="1">
      <c r="A104" s="51">
        <v>246</v>
      </c>
      <c r="B104" s="52" t="s">
        <v>199</v>
      </c>
      <c r="C104" s="90"/>
      <c r="D104" s="88"/>
      <c r="E104" s="186"/>
      <c r="F104" s="119"/>
    </row>
    <row r="105" spans="1:6" ht="29.25" customHeight="1">
      <c r="A105" s="51">
        <v>247</v>
      </c>
      <c r="B105" s="52" t="s">
        <v>200</v>
      </c>
      <c r="C105" s="90"/>
      <c r="D105" s="88"/>
      <c r="E105" s="186"/>
      <c r="F105" s="119"/>
    </row>
    <row r="106" spans="1:6" ht="25.5" customHeight="1">
      <c r="A106" s="51">
        <v>249</v>
      </c>
      <c r="B106" s="52" t="s">
        <v>201</v>
      </c>
      <c r="C106" s="90"/>
      <c r="D106" s="88"/>
      <c r="E106" s="186"/>
      <c r="F106" s="119"/>
    </row>
    <row r="107" spans="1:6" ht="27.75" customHeight="1">
      <c r="A107" s="48"/>
      <c r="B107" s="69" t="s">
        <v>202</v>
      </c>
      <c r="C107" s="93">
        <f>SUM(C104:C106)</f>
        <v>0</v>
      </c>
      <c r="D107" s="83"/>
      <c r="E107" s="186"/>
      <c r="F107" s="120"/>
    </row>
    <row r="108" spans="1:6" ht="21" customHeight="1">
      <c r="A108" s="51" t="s">
        <v>203</v>
      </c>
      <c r="B108" s="52" t="s">
        <v>204</v>
      </c>
      <c r="C108" s="90"/>
      <c r="D108" s="88"/>
      <c r="E108" s="186"/>
      <c r="F108" s="119"/>
    </row>
    <row r="109" spans="1:6" ht="24.75" customHeight="1">
      <c r="A109" s="51" t="s">
        <v>205</v>
      </c>
      <c r="B109" s="52" t="s">
        <v>167</v>
      </c>
      <c r="C109" s="90"/>
      <c r="D109" s="88"/>
      <c r="E109" s="186"/>
      <c r="F109" s="119"/>
    </row>
    <row r="110" spans="1:6" ht="19.5" customHeight="1">
      <c r="A110" s="51" t="s">
        <v>206</v>
      </c>
      <c r="B110" s="52" t="s">
        <v>169</v>
      </c>
      <c r="C110" s="90"/>
      <c r="D110" s="88"/>
      <c r="E110" s="186"/>
      <c r="F110" s="119"/>
    </row>
    <row r="111" spans="1:6" ht="16.5" customHeight="1">
      <c r="A111" s="51" t="s">
        <v>207</v>
      </c>
      <c r="B111" s="52" t="s">
        <v>171</v>
      </c>
      <c r="C111" s="90"/>
      <c r="D111" s="88"/>
      <c r="E111" s="186"/>
      <c r="F111" s="119"/>
    </row>
    <row r="112" spans="1:6" ht="24.75" customHeight="1">
      <c r="A112" s="51"/>
      <c r="B112" s="54" t="s">
        <v>208</v>
      </c>
      <c r="C112" s="90">
        <f>SUM(C108:C111)</f>
        <v>0</v>
      </c>
      <c r="D112" s="83"/>
      <c r="E112" s="186"/>
      <c r="F112" s="120"/>
    </row>
    <row r="113" spans="1:6" ht="20.25" customHeight="1">
      <c r="A113" s="51"/>
      <c r="B113" s="54" t="s">
        <v>209</v>
      </c>
      <c r="C113" s="90">
        <f>C112+C107+C103+C98</f>
        <v>0</v>
      </c>
      <c r="D113" s="83"/>
      <c r="E113" s="186"/>
      <c r="F113" s="120"/>
    </row>
    <row r="114" spans="1:6" ht="25.5" customHeight="1">
      <c r="A114" s="48"/>
      <c r="B114" s="54" t="s">
        <v>210</v>
      </c>
      <c r="C114" s="97">
        <f>C113+C90</f>
        <v>460</v>
      </c>
      <c r="D114" s="97">
        <f>D113+D90</f>
        <v>203</v>
      </c>
      <c r="E114" s="165">
        <f>E113+E90</f>
        <v>300</v>
      </c>
      <c r="F114" s="131"/>
    </row>
    <row r="115" spans="1:6" ht="33" customHeight="1">
      <c r="A115" s="50" t="s">
        <v>211</v>
      </c>
      <c r="B115" s="61" t="s">
        <v>212</v>
      </c>
      <c r="C115" s="94"/>
      <c r="D115" s="90"/>
      <c r="E115" s="186"/>
      <c r="F115" s="132"/>
    </row>
    <row r="116" spans="1:6" ht="24" customHeight="1">
      <c r="A116" s="50" t="s">
        <v>213</v>
      </c>
      <c r="B116" s="61" t="s">
        <v>214</v>
      </c>
      <c r="C116" s="94"/>
      <c r="D116" s="90"/>
      <c r="E116" s="186"/>
      <c r="F116" s="132"/>
    </row>
    <row r="117" spans="1:6" ht="23.25" customHeight="1">
      <c r="A117" s="49"/>
      <c r="B117" s="67" t="s">
        <v>215</v>
      </c>
      <c r="C117" s="102">
        <f>SUM(C115:C116)</f>
        <v>0</v>
      </c>
      <c r="D117" s="93"/>
      <c r="E117" s="186"/>
      <c r="F117" s="131"/>
    </row>
    <row r="118" spans="1:6" ht="18.75">
      <c r="A118" s="50" t="s">
        <v>216</v>
      </c>
      <c r="B118" s="73" t="s">
        <v>217</v>
      </c>
      <c r="C118" s="106"/>
      <c r="D118" s="90"/>
      <c r="E118" s="186"/>
      <c r="F118" s="132"/>
    </row>
    <row r="119" spans="1:6" ht="19.5" customHeight="1">
      <c r="A119" s="50" t="s">
        <v>218</v>
      </c>
      <c r="B119" s="63" t="s">
        <v>219</v>
      </c>
      <c r="C119" s="94"/>
      <c r="D119" s="90"/>
      <c r="E119" s="186"/>
      <c r="F119" s="132"/>
    </row>
    <row r="120" spans="1:6" ht="21.75" customHeight="1">
      <c r="A120" s="50" t="s">
        <v>220</v>
      </c>
      <c r="B120" s="63" t="s">
        <v>221</v>
      </c>
      <c r="C120" s="94"/>
      <c r="D120" s="90"/>
      <c r="E120" s="186"/>
      <c r="F120" s="132"/>
    </row>
    <row r="121" spans="1:6" ht="24" customHeight="1">
      <c r="A121" s="50" t="s">
        <v>222</v>
      </c>
      <c r="B121" s="61" t="s">
        <v>223</v>
      </c>
      <c r="C121" s="94"/>
      <c r="D121" s="90"/>
      <c r="E121" s="186"/>
      <c r="F121" s="132"/>
    </row>
    <row r="122" spans="1:6" ht="18.75" customHeight="1">
      <c r="A122" s="50" t="s">
        <v>224</v>
      </c>
      <c r="B122" s="63" t="s">
        <v>225</v>
      </c>
      <c r="C122" s="94"/>
      <c r="D122" s="90"/>
      <c r="E122" s="186"/>
      <c r="F122" s="132"/>
    </row>
    <row r="123" spans="1:6" ht="24.75" customHeight="1">
      <c r="A123" s="50" t="s">
        <v>226</v>
      </c>
      <c r="B123" s="63" t="s">
        <v>227</v>
      </c>
      <c r="C123" s="94"/>
      <c r="D123" s="90"/>
      <c r="E123" s="186"/>
      <c r="F123" s="132"/>
    </row>
    <row r="124" spans="1:6" ht="18.75" customHeight="1">
      <c r="A124" s="49">
        <v>297</v>
      </c>
      <c r="B124" s="67" t="s">
        <v>228</v>
      </c>
      <c r="C124" s="102">
        <f>SUM(C118:C123)</f>
        <v>0</v>
      </c>
      <c r="D124" s="93"/>
      <c r="E124" s="186"/>
      <c r="F124" s="131"/>
    </row>
    <row r="125" spans="1:6" ht="18.75">
      <c r="A125" s="50" t="s">
        <v>229</v>
      </c>
      <c r="B125" s="73" t="s">
        <v>230</v>
      </c>
      <c r="C125" s="106"/>
      <c r="D125" s="90"/>
      <c r="E125" s="186"/>
      <c r="F125" s="132"/>
    </row>
    <row r="126" spans="1:6" ht="18.75">
      <c r="A126" s="50" t="s">
        <v>231</v>
      </c>
      <c r="B126" s="73" t="s">
        <v>232</v>
      </c>
      <c r="C126" s="106"/>
      <c r="D126" s="90"/>
      <c r="E126" s="186"/>
      <c r="F126" s="132"/>
    </row>
    <row r="127" spans="1:6" ht="18.75">
      <c r="A127" s="50">
        <v>5915</v>
      </c>
      <c r="B127" s="73" t="s">
        <v>233</v>
      </c>
      <c r="C127" s="106"/>
      <c r="D127" s="90"/>
      <c r="E127" s="186"/>
      <c r="F127" s="132"/>
    </row>
    <row r="128" spans="1:6" ht="18.75">
      <c r="A128" s="50">
        <v>5916</v>
      </c>
      <c r="B128" s="73" t="s">
        <v>234</v>
      </c>
      <c r="C128" s="106"/>
      <c r="D128" s="90"/>
      <c r="E128" s="186"/>
      <c r="F128" s="132"/>
    </row>
    <row r="129" spans="1:6" ht="18.75">
      <c r="A129" s="49"/>
      <c r="B129" s="75" t="s">
        <v>235</v>
      </c>
      <c r="C129" s="109">
        <f>SUM(C125:C128)</f>
        <v>0</v>
      </c>
      <c r="D129" s="93"/>
      <c r="E129" s="186"/>
      <c r="F129" s="131"/>
    </row>
    <row r="130" spans="1:6" ht="18.75">
      <c r="A130" s="49"/>
      <c r="B130" s="75" t="s">
        <v>236</v>
      </c>
      <c r="C130" s="109"/>
      <c r="D130" s="93"/>
      <c r="E130" s="186"/>
      <c r="F130" s="131"/>
    </row>
    <row r="131" spans="1:6" ht="18.75">
      <c r="A131" s="49"/>
      <c r="B131" s="54" t="s">
        <v>237</v>
      </c>
      <c r="C131" s="142">
        <f>C130+C114</f>
        <v>460</v>
      </c>
      <c r="D131" s="142">
        <f>D130+D114</f>
        <v>203</v>
      </c>
      <c r="E131" s="188">
        <f>E130+E114</f>
        <v>300</v>
      </c>
      <c r="F131" s="131"/>
    </row>
  </sheetData>
  <sheetProtection selectLockedCells="1" selectUnlockedCells="1"/>
  <printOptions headings="1"/>
  <pageMargins left="0.7086614173228347" right="0.7086614173228347" top="0.7480314960629921" bottom="0.7480314960629921" header="0.5118110236220472" footer="0.5118110236220472"/>
  <pageSetup fitToHeight="2" fitToWidth="1" horizontalDpi="300" verticalDpi="300" orientation="portrait" paperSize="9" scale="57" r:id="rId1"/>
  <headerFooter alignWithMargins="0">
    <oddHeader>&amp;C&amp;P/&amp;N</oddHeader>
    <oddFooter>&amp;L&amp;F&amp;C&amp;D&amp;R&amp;A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F131"/>
  <sheetViews>
    <sheetView view="pageBreakPreview" zoomScaleSheetLayoutView="100" zoomScalePageLayoutView="0" workbookViewId="0" topLeftCell="A1">
      <selection activeCell="E131" sqref="E2:E131"/>
    </sheetView>
  </sheetViews>
  <sheetFormatPr defaultColWidth="8.66015625" defaultRowHeight="18"/>
  <cols>
    <col min="2" max="2" width="37.58203125" style="0" customWidth="1"/>
    <col min="3" max="3" width="8" style="78" customWidth="1"/>
    <col min="4" max="4" width="8.58203125" style="78" customWidth="1"/>
    <col min="5" max="5" width="10.66015625" style="78" customWidth="1"/>
  </cols>
  <sheetData>
    <row r="1" spans="1:5" ht="18.75">
      <c r="A1" s="44"/>
      <c r="B1" s="45"/>
      <c r="C1" s="81"/>
      <c r="D1" s="82"/>
      <c r="E1" s="189"/>
    </row>
    <row r="2" spans="1:5" ht="18.75">
      <c r="A2" s="47">
        <v>910502</v>
      </c>
      <c r="B2" s="48" t="s">
        <v>238</v>
      </c>
      <c r="C2" s="83"/>
      <c r="D2" s="93"/>
      <c r="E2" s="186"/>
    </row>
    <row r="3" spans="1:5" ht="30">
      <c r="A3" s="47" t="s">
        <v>306</v>
      </c>
      <c r="B3" s="143" t="s">
        <v>307</v>
      </c>
      <c r="C3" s="83">
        <v>2016</v>
      </c>
      <c r="D3" s="93" t="s">
        <v>292</v>
      </c>
      <c r="E3" s="190">
        <v>2017</v>
      </c>
    </row>
    <row r="4" spans="1:5" ht="18.75">
      <c r="A4" s="47"/>
      <c r="B4" s="48"/>
      <c r="C4" s="83"/>
      <c r="D4" s="93"/>
      <c r="E4" s="186"/>
    </row>
    <row r="5" spans="1:5" ht="18.75">
      <c r="A5" s="50" t="s">
        <v>35</v>
      </c>
      <c r="B5" s="51" t="s">
        <v>36</v>
      </c>
      <c r="C5" s="88"/>
      <c r="D5" s="88"/>
      <c r="E5" s="186"/>
    </row>
    <row r="6" spans="1:5" ht="18.75">
      <c r="A6" s="51" t="s">
        <v>37</v>
      </c>
      <c r="B6" s="52" t="s">
        <v>38</v>
      </c>
      <c r="C6" s="90"/>
      <c r="D6" s="88"/>
      <c r="E6" s="186"/>
    </row>
    <row r="7" spans="1:5" ht="18.75">
      <c r="A7" s="51" t="s">
        <v>39</v>
      </c>
      <c r="B7" s="52" t="s">
        <v>40</v>
      </c>
      <c r="C7" s="90"/>
      <c r="D7" s="88"/>
      <c r="E7" s="186"/>
    </row>
    <row r="8" spans="1:5" ht="18.75">
      <c r="A8" s="51" t="s">
        <v>41</v>
      </c>
      <c r="B8" s="52" t="s">
        <v>42</v>
      </c>
      <c r="C8" s="90"/>
      <c r="D8" s="88"/>
      <c r="E8" s="186"/>
    </row>
    <row r="9" spans="1:5" ht="25.5">
      <c r="A9" s="51" t="s">
        <v>43</v>
      </c>
      <c r="B9" s="52" t="s">
        <v>44</v>
      </c>
      <c r="C9" s="90"/>
      <c r="D9" s="88"/>
      <c r="E9" s="186"/>
    </row>
    <row r="10" spans="1:5" ht="18.75">
      <c r="A10" s="51" t="s">
        <v>45</v>
      </c>
      <c r="B10" s="52" t="s">
        <v>46</v>
      </c>
      <c r="C10" s="90"/>
      <c r="D10" s="88"/>
      <c r="E10" s="186"/>
    </row>
    <row r="11" spans="1:5" ht="18.75">
      <c r="A11" s="51" t="s">
        <v>47</v>
      </c>
      <c r="B11" s="52" t="s">
        <v>48</v>
      </c>
      <c r="C11" s="90"/>
      <c r="D11" s="88"/>
      <c r="E11" s="186"/>
    </row>
    <row r="12" spans="1:5" ht="18.75">
      <c r="A12" s="51" t="s">
        <v>49</v>
      </c>
      <c r="B12" s="52" t="s">
        <v>50</v>
      </c>
      <c r="C12" s="90"/>
      <c r="D12" s="88"/>
      <c r="E12" s="186"/>
    </row>
    <row r="13" spans="1:5" ht="18.75">
      <c r="A13" s="51" t="s">
        <v>51</v>
      </c>
      <c r="B13" s="52" t="s">
        <v>52</v>
      </c>
      <c r="C13" s="90"/>
      <c r="D13" s="88"/>
      <c r="E13" s="186"/>
    </row>
    <row r="14" spans="1:5" ht="18.75">
      <c r="A14" s="51" t="s">
        <v>53</v>
      </c>
      <c r="B14" s="52" t="s">
        <v>54</v>
      </c>
      <c r="C14" s="90"/>
      <c r="D14" s="88"/>
      <c r="E14" s="186"/>
    </row>
    <row r="15" spans="1:5" ht="18.75">
      <c r="A15" s="51" t="s">
        <v>55</v>
      </c>
      <c r="B15" s="52" t="s">
        <v>56</v>
      </c>
      <c r="C15" s="90"/>
      <c r="D15" s="88"/>
      <c r="E15" s="186"/>
    </row>
    <row r="16" spans="1:5" ht="18.75">
      <c r="A16" s="51" t="s">
        <v>57</v>
      </c>
      <c r="B16" s="52" t="s">
        <v>58</v>
      </c>
      <c r="C16" s="90"/>
      <c r="D16" s="88"/>
      <c r="E16" s="186"/>
    </row>
    <row r="17" spans="1:5" ht="18.75">
      <c r="A17" s="51" t="s">
        <v>59</v>
      </c>
      <c r="B17" s="52" t="s">
        <v>60</v>
      </c>
      <c r="C17" s="90"/>
      <c r="D17" s="88"/>
      <c r="E17" s="186"/>
    </row>
    <row r="18" spans="1:5" ht="18.75">
      <c r="A18" s="48"/>
      <c r="B18" s="54" t="s">
        <v>61</v>
      </c>
      <c r="C18" s="93">
        <f>SUM(C6:C17)</f>
        <v>0</v>
      </c>
      <c r="D18" s="83"/>
      <c r="E18" s="186"/>
    </row>
    <row r="19" spans="1:5" ht="18.75">
      <c r="A19" s="51" t="s">
        <v>62</v>
      </c>
      <c r="B19" s="52" t="s">
        <v>63</v>
      </c>
      <c r="C19" s="90"/>
      <c r="D19" s="88"/>
      <c r="E19" s="186"/>
    </row>
    <row r="20" spans="1:5" ht="25.5">
      <c r="A20" s="51" t="s">
        <v>64</v>
      </c>
      <c r="B20" s="52" t="s">
        <v>65</v>
      </c>
      <c r="C20" s="90"/>
      <c r="D20" s="88"/>
      <c r="E20" s="186"/>
    </row>
    <row r="21" spans="1:5" ht="18.75">
      <c r="A21" s="51" t="s">
        <v>66</v>
      </c>
      <c r="B21" s="52" t="s">
        <v>67</v>
      </c>
      <c r="C21" s="90"/>
      <c r="D21" s="88"/>
      <c r="E21" s="186"/>
    </row>
    <row r="22" spans="1:5" ht="18.75">
      <c r="A22" s="51" t="s">
        <v>68</v>
      </c>
      <c r="B22" s="52" t="s">
        <v>69</v>
      </c>
      <c r="C22" s="90"/>
      <c r="D22" s="88"/>
      <c r="E22" s="186"/>
    </row>
    <row r="23" spans="1:5" ht="18.75">
      <c r="A23" s="48"/>
      <c r="B23" s="54" t="s">
        <v>70</v>
      </c>
      <c r="C23" s="93">
        <f>SUM(C19:C22)</f>
        <v>0</v>
      </c>
      <c r="D23" s="83"/>
      <c r="E23" s="186"/>
    </row>
    <row r="24" spans="1:5" ht="18.75">
      <c r="A24" s="48"/>
      <c r="B24" s="54" t="s">
        <v>71</v>
      </c>
      <c r="C24" s="93">
        <f>C23+C18</f>
        <v>0</v>
      </c>
      <c r="D24" s="83"/>
      <c r="E24" s="186"/>
    </row>
    <row r="25" spans="1:5" ht="18.75">
      <c r="A25" s="51" t="s">
        <v>72</v>
      </c>
      <c r="B25" s="56" t="s">
        <v>73</v>
      </c>
      <c r="C25" s="95"/>
      <c r="D25" s="88"/>
      <c r="E25" s="186"/>
    </row>
    <row r="26" spans="1:5" ht="18.75">
      <c r="A26" s="51" t="s">
        <v>74</v>
      </c>
      <c r="B26" s="56" t="s">
        <v>75</v>
      </c>
      <c r="C26" s="95"/>
      <c r="D26" s="88"/>
      <c r="E26" s="186"/>
    </row>
    <row r="27" spans="1:5" ht="18.75">
      <c r="A27" s="51" t="s">
        <v>76</v>
      </c>
      <c r="B27" s="56" t="s">
        <v>77</v>
      </c>
      <c r="C27" s="95"/>
      <c r="D27" s="88"/>
      <c r="E27" s="186"/>
    </row>
    <row r="28" spans="1:5" ht="18.75">
      <c r="A28" s="51">
        <v>5215</v>
      </c>
      <c r="B28" s="56" t="s">
        <v>78</v>
      </c>
      <c r="C28" s="95"/>
      <c r="D28" s="88"/>
      <c r="E28" s="186"/>
    </row>
    <row r="29" spans="1:5" ht="18.75">
      <c r="A29" s="51">
        <v>5216</v>
      </c>
      <c r="B29" s="56" t="s">
        <v>79</v>
      </c>
      <c r="C29" s="95"/>
      <c r="D29" s="88"/>
      <c r="E29" s="186"/>
    </row>
    <row r="30" spans="1:5" ht="18.75">
      <c r="A30" s="51" t="s">
        <v>80</v>
      </c>
      <c r="B30" s="56" t="s">
        <v>81</v>
      </c>
      <c r="C30" s="95"/>
      <c r="D30" s="88"/>
      <c r="E30" s="186"/>
    </row>
    <row r="31" spans="1:5" ht="25.5">
      <c r="A31" s="48"/>
      <c r="B31" s="54" t="s">
        <v>253</v>
      </c>
      <c r="C31" s="97">
        <f>SUM(C25:C30)</f>
        <v>0</v>
      </c>
      <c r="D31" s="83"/>
      <c r="E31" s="186"/>
    </row>
    <row r="32" spans="1:5" ht="18.75">
      <c r="A32" s="51" t="s">
        <v>82</v>
      </c>
      <c r="B32" s="52" t="s">
        <v>83</v>
      </c>
      <c r="C32" s="90"/>
      <c r="D32" s="88"/>
      <c r="E32" s="186"/>
    </row>
    <row r="33" spans="1:5" ht="18.75">
      <c r="A33" s="51" t="s">
        <v>84</v>
      </c>
      <c r="B33" s="52" t="s">
        <v>85</v>
      </c>
      <c r="C33" s="90"/>
      <c r="D33" s="88"/>
      <c r="E33" s="186"/>
    </row>
    <row r="34" spans="1:5" ht="18.75">
      <c r="A34" s="48"/>
      <c r="B34" s="54" t="s">
        <v>86</v>
      </c>
      <c r="C34" s="93">
        <f>SUM(C32:C33)</f>
        <v>0</v>
      </c>
      <c r="D34" s="83"/>
      <c r="E34" s="186"/>
    </row>
    <row r="35" spans="1:5" ht="18.75">
      <c r="A35" s="51" t="s">
        <v>87</v>
      </c>
      <c r="B35" s="52" t="s">
        <v>88</v>
      </c>
      <c r="C35" s="90"/>
      <c r="D35" s="88"/>
      <c r="E35" s="186"/>
    </row>
    <row r="36" spans="1:5" ht="18.75">
      <c r="A36" s="51" t="s">
        <v>89</v>
      </c>
      <c r="B36" s="52" t="s">
        <v>90</v>
      </c>
      <c r="C36" s="90"/>
      <c r="D36" s="88"/>
      <c r="E36" s="186"/>
    </row>
    <row r="37" spans="1:5" ht="18.75">
      <c r="A37" s="48"/>
      <c r="B37" s="54" t="s">
        <v>91</v>
      </c>
      <c r="C37" s="93">
        <f>SUM(C35:C36)</f>
        <v>0</v>
      </c>
      <c r="D37" s="83"/>
      <c r="E37" s="186"/>
    </row>
    <row r="38" spans="1:5" ht="18.75">
      <c r="A38" s="51" t="s">
        <v>92</v>
      </c>
      <c r="B38" s="52" t="s">
        <v>93</v>
      </c>
      <c r="C38" s="90"/>
      <c r="D38" s="88"/>
      <c r="E38" s="186"/>
    </row>
    <row r="39" spans="1:5" ht="18.75">
      <c r="A39" s="51" t="s">
        <v>94</v>
      </c>
      <c r="B39" s="52" t="s">
        <v>95</v>
      </c>
      <c r="C39" s="90"/>
      <c r="D39" s="88"/>
      <c r="E39" s="186"/>
    </row>
    <row r="40" spans="1:5" ht="18.75">
      <c r="A40" s="51" t="s">
        <v>96</v>
      </c>
      <c r="B40" s="52" t="s">
        <v>97</v>
      </c>
      <c r="C40" s="90"/>
      <c r="D40" s="88"/>
      <c r="E40" s="186"/>
    </row>
    <row r="41" spans="1:5" ht="18.75">
      <c r="A41" s="51" t="s">
        <v>98</v>
      </c>
      <c r="B41" s="52" t="s">
        <v>99</v>
      </c>
      <c r="C41" s="90"/>
      <c r="D41" s="88"/>
      <c r="E41" s="186"/>
    </row>
    <row r="42" spans="1:5" ht="18.75">
      <c r="A42" s="51" t="s">
        <v>100</v>
      </c>
      <c r="B42" s="52" t="s">
        <v>101</v>
      </c>
      <c r="C42" s="90"/>
      <c r="D42" s="88"/>
      <c r="E42" s="186"/>
    </row>
    <row r="43" spans="1:5" ht="18.75">
      <c r="A43" s="48"/>
      <c r="B43" s="54" t="s">
        <v>102</v>
      </c>
      <c r="C43" s="93">
        <f>SUM(C41:C42)</f>
        <v>0</v>
      </c>
      <c r="D43" s="83"/>
      <c r="E43" s="186"/>
    </row>
    <row r="44" spans="1:5" ht="18.75">
      <c r="A44" s="48" t="s">
        <v>103</v>
      </c>
      <c r="B44" s="59" t="s">
        <v>104</v>
      </c>
      <c r="C44" s="98"/>
      <c r="D44" s="83"/>
      <c r="E44" s="186"/>
    </row>
    <row r="45" spans="1:5" ht="18.75">
      <c r="A45" s="48" t="s">
        <v>105</v>
      </c>
      <c r="B45" s="54" t="s">
        <v>106</v>
      </c>
      <c r="C45" s="93"/>
      <c r="D45" s="83"/>
      <c r="E45" s="186"/>
    </row>
    <row r="46" spans="1:5" ht="18.75">
      <c r="A46" s="51">
        <v>533711</v>
      </c>
      <c r="B46" s="52" t="s">
        <v>107</v>
      </c>
      <c r="C46" s="90"/>
      <c r="D46" s="88"/>
      <c r="E46" s="186"/>
    </row>
    <row r="47" spans="1:5" ht="18.75">
      <c r="A47" s="51" t="s">
        <v>108</v>
      </c>
      <c r="B47" s="52" t="s">
        <v>109</v>
      </c>
      <c r="C47" s="90"/>
      <c r="D47" s="88"/>
      <c r="E47" s="186"/>
    </row>
    <row r="48" spans="1:5" ht="18.75">
      <c r="A48" s="51" t="s">
        <v>110</v>
      </c>
      <c r="B48" s="52" t="s">
        <v>111</v>
      </c>
      <c r="C48" s="90"/>
      <c r="D48" s="88"/>
      <c r="E48" s="186"/>
    </row>
    <row r="49" spans="1:5" ht="18.75">
      <c r="A49" s="51" t="s">
        <v>112</v>
      </c>
      <c r="B49" s="52" t="s">
        <v>113</v>
      </c>
      <c r="C49" s="90"/>
      <c r="D49" s="88"/>
      <c r="E49" s="186"/>
    </row>
    <row r="50" spans="1:5" ht="18.75">
      <c r="A50" s="48"/>
      <c r="B50" s="54" t="s">
        <v>114</v>
      </c>
      <c r="C50" s="93">
        <f>SUM(C46:C49)</f>
        <v>0</v>
      </c>
      <c r="D50" s="83"/>
      <c r="E50" s="186"/>
    </row>
    <row r="51" spans="1:5" ht="18.75">
      <c r="A51" s="51" t="s">
        <v>115</v>
      </c>
      <c r="B51" s="52" t="s">
        <v>116</v>
      </c>
      <c r="C51" s="90"/>
      <c r="D51" s="88"/>
      <c r="E51" s="186"/>
    </row>
    <row r="52" spans="1:5" ht="18.75">
      <c r="A52" s="51" t="s">
        <v>117</v>
      </c>
      <c r="B52" s="52" t="s">
        <v>118</v>
      </c>
      <c r="C52" s="90"/>
      <c r="D52" s="88"/>
      <c r="E52" s="186"/>
    </row>
    <row r="53" spans="1:5" ht="18.75">
      <c r="A53" s="48"/>
      <c r="B53" s="54" t="s">
        <v>119</v>
      </c>
      <c r="C53" s="93">
        <f>SUM(C51:C52)</f>
        <v>0</v>
      </c>
      <c r="D53" s="83"/>
      <c r="E53" s="186"/>
    </row>
    <row r="54" spans="1:5" ht="25.5">
      <c r="A54" s="51" t="s">
        <v>120</v>
      </c>
      <c r="B54" s="52" t="s">
        <v>121</v>
      </c>
      <c r="C54" s="90"/>
      <c r="D54" s="88"/>
      <c r="E54" s="186"/>
    </row>
    <row r="55" spans="1:5" ht="18.75">
      <c r="A55" s="51">
        <v>36423</v>
      </c>
      <c r="B55" s="52" t="s">
        <v>122</v>
      </c>
      <c r="C55" s="90"/>
      <c r="D55" s="88"/>
      <c r="E55" s="186"/>
    </row>
    <row r="56" spans="1:5" ht="18.75">
      <c r="A56" s="51" t="s">
        <v>123</v>
      </c>
      <c r="B56" s="52" t="s">
        <v>124</v>
      </c>
      <c r="C56" s="90"/>
      <c r="D56" s="88"/>
      <c r="E56" s="186"/>
    </row>
    <row r="57" spans="1:5" ht="18.75">
      <c r="A57" s="51" t="s">
        <v>125</v>
      </c>
      <c r="B57" s="52" t="s">
        <v>126</v>
      </c>
      <c r="C57" s="90"/>
      <c r="D57" s="88"/>
      <c r="E57" s="186"/>
    </row>
    <row r="58" spans="1:5" ht="18.75">
      <c r="A58" s="51" t="s">
        <v>127</v>
      </c>
      <c r="B58" s="52" t="s">
        <v>128</v>
      </c>
      <c r="C58" s="90"/>
      <c r="D58" s="88"/>
      <c r="E58" s="186"/>
    </row>
    <row r="59" spans="1:5" ht="18.75">
      <c r="A59" s="48"/>
      <c r="B59" s="54" t="s">
        <v>129</v>
      </c>
      <c r="C59" s="93">
        <f>SUM(C54:C58)</f>
        <v>0</v>
      </c>
      <c r="D59" s="83"/>
      <c r="E59" s="186"/>
    </row>
    <row r="60" spans="1:5" ht="18.75">
      <c r="A60" s="48"/>
      <c r="B60" s="54" t="s">
        <v>130</v>
      </c>
      <c r="C60" s="93">
        <f>C59+C53+C50+C37+C34</f>
        <v>0</v>
      </c>
      <c r="D60" s="83"/>
      <c r="E60" s="186"/>
    </row>
    <row r="61" spans="1:5" ht="18.75">
      <c r="A61" s="51" t="s">
        <v>131</v>
      </c>
      <c r="B61" s="61" t="s">
        <v>261</v>
      </c>
      <c r="C61" s="94"/>
      <c r="D61" s="88"/>
      <c r="E61" s="186"/>
    </row>
    <row r="62" spans="1:5" ht="18.75">
      <c r="A62" s="51" t="s">
        <v>132</v>
      </c>
      <c r="B62" s="63" t="s">
        <v>262</v>
      </c>
      <c r="C62" s="94"/>
      <c r="D62" s="88"/>
      <c r="E62" s="186"/>
    </row>
    <row r="63" spans="1:5" ht="25.5">
      <c r="A63" s="48"/>
      <c r="B63" s="65" t="s">
        <v>133</v>
      </c>
      <c r="C63" s="102">
        <f>SUM(C61:C62)</f>
        <v>0</v>
      </c>
      <c r="D63" s="109"/>
      <c r="E63" s="186"/>
    </row>
    <row r="64" spans="1:5" ht="18.75">
      <c r="A64" s="51" t="s">
        <v>134</v>
      </c>
      <c r="B64" s="63" t="s">
        <v>135</v>
      </c>
      <c r="C64" s="94"/>
      <c r="D64" s="88"/>
      <c r="E64" s="186"/>
    </row>
    <row r="65" spans="1:5" ht="18.75">
      <c r="A65" s="51"/>
      <c r="B65" s="63" t="s">
        <v>263</v>
      </c>
      <c r="C65" s="94"/>
      <c r="D65" s="88"/>
      <c r="E65" s="186"/>
    </row>
    <row r="66" spans="1:5" ht="18.75">
      <c r="A66" s="48"/>
      <c r="B66" s="67" t="s">
        <v>136</v>
      </c>
      <c r="C66" s="102">
        <f>SUM(C64:C65)</f>
        <v>0</v>
      </c>
      <c r="D66" s="109"/>
      <c r="E66" s="186"/>
    </row>
    <row r="67" spans="1:5" ht="18.75">
      <c r="A67" s="51" t="s">
        <v>137</v>
      </c>
      <c r="B67" s="67" t="s">
        <v>138</v>
      </c>
      <c r="C67" s="94"/>
      <c r="D67" s="88"/>
      <c r="E67" s="186"/>
    </row>
    <row r="68" spans="1:5" ht="25.5">
      <c r="A68" s="51" t="s">
        <v>139</v>
      </c>
      <c r="B68" s="63" t="s">
        <v>140</v>
      </c>
      <c r="C68" s="94"/>
      <c r="D68" s="88"/>
      <c r="E68" s="186"/>
    </row>
    <row r="69" spans="1:5" ht="18.75">
      <c r="A69" s="51" t="s">
        <v>141</v>
      </c>
      <c r="B69" s="63" t="s">
        <v>142</v>
      </c>
      <c r="C69" s="94"/>
      <c r="D69" s="88"/>
      <c r="E69" s="186"/>
    </row>
    <row r="70" spans="1:5" ht="25.5">
      <c r="A70" s="51"/>
      <c r="B70" s="63" t="s">
        <v>143</v>
      </c>
      <c r="C70" s="94"/>
      <c r="D70" s="88"/>
      <c r="E70" s="186"/>
    </row>
    <row r="71" spans="1:5" ht="38.25">
      <c r="A71" s="51" t="s">
        <v>144</v>
      </c>
      <c r="B71" s="63" t="s">
        <v>145</v>
      </c>
      <c r="C71" s="94"/>
      <c r="D71" s="88"/>
      <c r="E71" s="186"/>
    </row>
    <row r="72" spans="1:5" ht="18.75">
      <c r="A72" s="51" t="s">
        <v>146</v>
      </c>
      <c r="B72" s="63" t="s">
        <v>147</v>
      </c>
      <c r="C72" s="94"/>
      <c r="D72" s="88"/>
      <c r="E72" s="186"/>
    </row>
    <row r="73" spans="1:5" ht="18.75">
      <c r="A73" s="48"/>
      <c r="B73" s="65" t="s">
        <v>148</v>
      </c>
      <c r="C73" s="102">
        <f>SUM(C68:C72)</f>
        <v>0</v>
      </c>
      <c r="D73" s="83"/>
      <c r="E73" s="186"/>
    </row>
    <row r="74" spans="1:5" ht="18.75">
      <c r="A74" s="48"/>
      <c r="B74" s="67" t="s">
        <v>149</v>
      </c>
      <c r="C74" s="102">
        <f>C73+C67+C66+C63</f>
        <v>0</v>
      </c>
      <c r="D74" s="83"/>
      <c r="E74" s="186"/>
    </row>
    <row r="75" spans="1:5" ht="25.5">
      <c r="A75" s="51" t="s">
        <v>150</v>
      </c>
      <c r="B75" s="61" t="s">
        <v>151</v>
      </c>
      <c r="C75" s="94"/>
      <c r="D75" s="88"/>
      <c r="E75" s="186"/>
    </row>
    <row r="76" spans="1:5" ht="25.5">
      <c r="A76" s="51" t="s">
        <v>152</v>
      </c>
      <c r="B76" s="61" t="s">
        <v>153</v>
      </c>
      <c r="C76" s="94"/>
      <c r="D76" s="88"/>
      <c r="E76" s="186"/>
    </row>
    <row r="77" spans="1:5" ht="18.75">
      <c r="A77" s="51" t="s">
        <v>154</v>
      </c>
      <c r="B77" s="61" t="s">
        <v>155</v>
      </c>
      <c r="C77" s="94"/>
      <c r="D77" s="88"/>
      <c r="E77" s="186"/>
    </row>
    <row r="78" spans="1:5" ht="18.75">
      <c r="A78" s="48"/>
      <c r="B78" s="67" t="s">
        <v>156</v>
      </c>
      <c r="C78" s="102">
        <f>SUM(C75:C77)</f>
        <v>0</v>
      </c>
      <c r="D78" s="83"/>
      <c r="E78" s="186"/>
    </row>
    <row r="79" spans="1:5" ht="25.5">
      <c r="A79" s="51" t="s">
        <v>157</v>
      </c>
      <c r="B79" s="63" t="s">
        <v>158</v>
      </c>
      <c r="C79" s="94"/>
      <c r="D79" s="88"/>
      <c r="E79" s="186"/>
    </row>
    <row r="80" spans="1:5" ht="18.75">
      <c r="A80" s="51" t="s">
        <v>159</v>
      </c>
      <c r="B80" s="63" t="s">
        <v>160</v>
      </c>
      <c r="C80" s="94"/>
      <c r="D80" s="88"/>
      <c r="E80" s="186"/>
    </row>
    <row r="81" spans="1:5" ht="18.75">
      <c r="A81" s="51" t="s">
        <v>161</v>
      </c>
      <c r="B81" s="63" t="s">
        <v>162</v>
      </c>
      <c r="C81" s="94"/>
      <c r="D81" s="88"/>
      <c r="E81" s="186"/>
    </row>
    <row r="82" spans="1:5" ht="25.5">
      <c r="A82" s="48"/>
      <c r="B82" s="67" t="s">
        <v>163</v>
      </c>
      <c r="C82" s="102">
        <f>SUM(C79:C80)</f>
        <v>0</v>
      </c>
      <c r="D82" s="83"/>
      <c r="E82" s="186"/>
    </row>
    <row r="83" spans="1:5" ht="25.5">
      <c r="A83" s="51" t="s">
        <v>164</v>
      </c>
      <c r="B83" s="52" t="s">
        <v>165</v>
      </c>
      <c r="C83" s="90"/>
      <c r="D83" s="88"/>
      <c r="E83" s="186"/>
    </row>
    <row r="84" spans="1:5" ht="18.75">
      <c r="A84" s="51" t="s">
        <v>166</v>
      </c>
      <c r="B84" s="52" t="s">
        <v>167</v>
      </c>
      <c r="C84" s="90"/>
      <c r="D84" s="88"/>
      <c r="E84" s="186"/>
    </row>
    <row r="85" spans="1:5" ht="18.75">
      <c r="A85" s="51" t="s">
        <v>168</v>
      </c>
      <c r="B85" s="52" t="s">
        <v>169</v>
      </c>
      <c r="C85" s="90"/>
      <c r="D85" s="88"/>
      <c r="E85" s="186"/>
    </row>
    <row r="86" spans="1:5" ht="18.75">
      <c r="A86" s="51" t="s">
        <v>170</v>
      </c>
      <c r="B86" s="52" t="s">
        <v>171</v>
      </c>
      <c r="C86" s="90"/>
      <c r="D86" s="88"/>
      <c r="E86" s="186"/>
    </row>
    <row r="87" spans="1:5" ht="25.5">
      <c r="A87" s="51"/>
      <c r="B87" s="54" t="s">
        <v>172</v>
      </c>
      <c r="C87" s="90">
        <f>SUM(C83:C86)</f>
        <v>0</v>
      </c>
      <c r="D87" s="88"/>
      <c r="E87" s="186"/>
    </row>
    <row r="88" spans="1:5" ht="18.75">
      <c r="A88" s="51" t="s">
        <v>173</v>
      </c>
      <c r="B88" s="54" t="s">
        <v>174</v>
      </c>
      <c r="C88" s="90"/>
      <c r="D88" s="88"/>
      <c r="E88" s="186"/>
    </row>
    <row r="89" spans="1:5" ht="18.75">
      <c r="A89" s="48"/>
      <c r="B89" s="69" t="s">
        <v>175</v>
      </c>
      <c r="C89" s="93">
        <f>C88+C87+C82</f>
        <v>0</v>
      </c>
      <c r="D89" s="83"/>
      <c r="E89" s="186"/>
    </row>
    <row r="90" spans="1:5" ht="18.75">
      <c r="A90" s="48"/>
      <c r="B90" s="69" t="s">
        <v>176</v>
      </c>
      <c r="C90" s="97">
        <f>C78+C74+C60+C31+C24</f>
        <v>0</v>
      </c>
      <c r="D90" s="83"/>
      <c r="E90" s="186"/>
    </row>
    <row r="91" spans="1:5" ht="18.75">
      <c r="A91" s="51" t="s">
        <v>177</v>
      </c>
      <c r="B91" s="52" t="s">
        <v>178</v>
      </c>
      <c r="C91" s="90"/>
      <c r="D91" s="88"/>
      <c r="E91" s="186"/>
    </row>
    <row r="92" spans="1:5" ht="18.75">
      <c r="A92" s="51" t="s">
        <v>179</v>
      </c>
      <c r="B92" s="52" t="s">
        <v>180</v>
      </c>
      <c r="C92" s="90"/>
      <c r="D92" s="88"/>
      <c r="E92" s="186"/>
    </row>
    <row r="93" spans="1:5" ht="18.75">
      <c r="A93" s="51"/>
      <c r="B93" s="52" t="s">
        <v>181</v>
      </c>
      <c r="C93" s="90"/>
      <c r="D93" s="88"/>
      <c r="E93" s="186"/>
    </row>
    <row r="94" spans="1:5" ht="18.75">
      <c r="A94" s="51" t="s">
        <v>182</v>
      </c>
      <c r="B94" s="52" t="s">
        <v>183</v>
      </c>
      <c r="C94" s="90"/>
      <c r="D94" s="88"/>
      <c r="E94" s="186"/>
    </row>
    <row r="95" spans="1:5" ht="18.75">
      <c r="A95" s="51" t="s">
        <v>184</v>
      </c>
      <c r="B95" s="52" t="s">
        <v>185</v>
      </c>
      <c r="C95" s="90"/>
      <c r="D95" s="88"/>
      <c r="E95" s="186"/>
    </row>
    <row r="96" spans="1:5" ht="18.75">
      <c r="A96" s="51" t="s">
        <v>184</v>
      </c>
      <c r="B96" s="52" t="s">
        <v>186</v>
      </c>
      <c r="C96" s="90"/>
      <c r="D96" s="88"/>
      <c r="E96" s="186"/>
    </row>
    <row r="97" spans="1:5" ht="25.5">
      <c r="A97" s="51" t="s">
        <v>187</v>
      </c>
      <c r="B97" s="52" t="s">
        <v>188</v>
      </c>
      <c r="C97" s="90"/>
      <c r="D97" s="88"/>
      <c r="E97" s="186"/>
    </row>
    <row r="98" spans="1:5" ht="18.75">
      <c r="A98" s="48"/>
      <c r="B98" s="54" t="s">
        <v>189</v>
      </c>
      <c r="C98" s="93">
        <f>SUM(C91:C96)</f>
        <v>0</v>
      </c>
      <c r="D98" s="83"/>
      <c r="E98" s="186"/>
    </row>
    <row r="99" spans="1:6" ht="75">
      <c r="A99" s="51" t="s">
        <v>190</v>
      </c>
      <c r="B99" s="52" t="s">
        <v>191</v>
      </c>
      <c r="C99" s="90"/>
      <c r="D99" s="88"/>
      <c r="E99" s="186">
        <v>2185</v>
      </c>
      <c r="F99" s="144" t="s">
        <v>308</v>
      </c>
    </row>
    <row r="100" spans="1:5" ht="18.75">
      <c r="A100" s="51" t="s">
        <v>192</v>
      </c>
      <c r="B100" s="52" t="s">
        <v>193</v>
      </c>
      <c r="C100" s="90"/>
      <c r="D100" s="88"/>
      <c r="E100" s="186"/>
    </row>
    <row r="101" spans="1:5" ht="18.75">
      <c r="A101" s="51" t="s">
        <v>194</v>
      </c>
      <c r="B101" s="52" t="s">
        <v>195</v>
      </c>
      <c r="C101" s="90"/>
      <c r="D101" s="88"/>
      <c r="E101" s="186"/>
    </row>
    <row r="102" spans="1:5" ht="25.5">
      <c r="A102" s="51" t="s">
        <v>196</v>
      </c>
      <c r="B102" s="52" t="s">
        <v>197</v>
      </c>
      <c r="C102" s="90"/>
      <c r="D102" s="88"/>
      <c r="E102" s="186">
        <v>590</v>
      </c>
    </row>
    <row r="103" spans="1:5" ht="18.75">
      <c r="A103" s="48"/>
      <c r="B103" s="54" t="s">
        <v>198</v>
      </c>
      <c r="C103" s="93">
        <f>SUM(C99:C102)</f>
        <v>0</v>
      </c>
      <c r="D103" s="93">
        <f>SUM(D99:D102)</f>
        <v>0</v>
      </c>
      <c r="E103" s="158">
        <f>SUM(E99:E102)</f>
        <v>2775</v>
      </c>
    </row>
    <row r="104" spans="1:5" ht="18.75">
      <c r="A104" s="51">
        <v>246</v>
      </c>
      <c r="B104" s="52" t="s">
        <v>199</v>
      </c>
      <c r="C104" s="90"/>
      <c r="D104" s="88"/>
      <c r="E104" s="186"/>
    </row>
    <row r="105" spans="1:5" ht="18.75">
      <c r="A105" s="51">
        <v>247</v>
      </c>
      <c r="B105" s="52" t="s">
        <v>200</v>
      </c>
      <c r="C105" s="90"/>
      <c r="D105" s="88"/>
      <c r="E105" s="186"/>
    </row>
    <row r="106" spans="1:5" ht="25.5">
      <c r="A106" s="51">
        <v>249</v>
      </c>
      <c r="B106" s="52" t="s">
        <v>201</v>
      </c>
      <c r="C106" s="90"/>
      <c r="D106" s="88"/>
      <c r="E106" s="186"/>
    </row>
    <row r="107" spans="1:5" ht="25.5">
      <c r="A107" s="48"/>
      <c r="B107" s="69" t="s">
        <v>202</v>
      </c>
      <c r="C107" s="93">
        <f>SUM(C104:C106)</f>
        <v>0</v>
      </c>
      <c r="D107" s="83"/>
      <c r="E107" s="186"/>
    </row>
    <row r="108" spans="1:5" ht="25.5">
      <c r="A108" s="51" t="s">
        <v>203</v>
      </c>
      <c r="B108" s="52" t="s">
        <v>204</v>
      </c>
      <c r="C108" s="90"/>
      <c r="D108" s="88"/>
      <c r="E108" s="186"/>
    </row>
    <row r="109" spans="1:5" ht="18.75">
      <c r="A109" s="51" t="s">
        <v>205</v>
      </c>
      <c r="B109" s="52" t="s">
        <v>167</v>
      </c>
      <c r="C109" s="90"/>
      <c r="D109" s="88"/>
      <c r="E109" s="186"/>
    </row>
    <row r="110" spans="1:5" ht="18.75">
      <c r="A110" s="51" t="s">
        <v>206</v>
      </c>
      <c r="B110" s="52" t="s">
        <v>169</v>
      </c>
      <c r="C110" s="90"/>
      <c r="D110" s="88"/>
      <c r="E110" s="186"/>
    </row>
    <row r="111" spans="1:5" ht="18.75">
      <c r="A111" s="51" t="s">
        <v>207</v>
      </c>
      <c r="B111" s="52" t="s">
        <v>171</v>
      </c>
      <c r="C111" s="90"/>
      <c r="D111" s="88"/>
      <c r="E111" s="186"/>
    </row>
    <row r="112" spans="1:5" ht="25.5">
      <c r="A112" s="51"/>
      <c r="B112" s="54" t="s">
        <v>208</v>
      </c>
      <c r="C112" s="90">
        <f>SUM(C108:C111)</f>
        <v>0</v>
      </c>
      <c r="D112" s="90">
        <f>SUM(D108:D111)</f>
        <v>0</v>
      </c>
      <c r="E112" s="167">
        <f>SUM(E108:E111)</f>
        <v>0</v>
      </c>
    </row>
    <row r="113" spans="1:5" ht="18.75">
      <c r="A113" s="51"/>
      <c r="B113" s="54" t="s">
        <v>209</v>
      </c>
      <c r="C113" s="90">
        <f>C112+C107+C103+C98</f>
        <v>0</v>
      </c>
      <c r="D113" s="90">
        <f>D112+D107+D103+D98</f>
        <v>0</v>
      </c>
      <c r="E113" s="167">
        <f>E112+E107+E103+E98</f>
        <v>2775</v>
      </c>
    </row>
    <row r="114" spans="1:5" ht="18.75">
      <c r="A114" s="48"/>
      <c r="B114" s="54" t="s">
        <v>210</v>
      </c>
      <c r="C114" s="97">
        <f>C113+C90</f>
        <v>0</v>
      </c>
      <c r="D114" s="97">
        <f>D113+D90</f>
        <v>0</v>
      </c>
      <c r="E114" s="165">
        <f>E113+E90</f>
        <v>2775</v>
      </c>
    </row>
    <row r="115" spans="1:5" ht="25.5">
      <c r="A115" s="50" t="s">
        <v>211</v>
      </c>
      <c r="B115" s="61" t="s">
        <v>212</v>
      </c>
      <c r="C115" s="94"/>
      <c r="D115" s="90"/>
      <c r="E115" s="186"/>
    </row>
    <row r="116" spans="1:5" ht="18.75">
      <c r="A116" s="50" t="s">
        <v>213</v>
      </c>
      <c r="B116" s="61" t="s">
        <v>214</v>
      </c>
      <c r="C116" s="94"/>
      <c r="D116" s="90"/>
      <c r="E116" s="186"/>
    </row>
    <row r="117" spans="1:5" ht="18.75">
      <c r="A117" s="49"/>
      <c r="B117" s="67" t="s">
        <v>215</v>
      </c>
      <c r="C117" s="102">
        <f>SUM(C115:C116)</f>
        <v>0</v>
      </c>
      <c r="D117" s="93"/>
      <c r="E117" s="186"/>
    </row>
    <row r="118" spans="1:5" ht="18.75">
      <c r="A118" s="50" t="s">
        <v>216</v>
      </c>
      <c r="B118" s="73" t="s">
        <v>217</v>
      </c>
      <c r="C118" s="106"/>
      <c r="D118" s="90"/>
      <c r="E118" s="186"/>
    </row>
    <row r="119" spans="1:5" ht="18.75">
      <c r="A119" s="50" t="s">
        <v>218</v>
      </c>
      <c r="B119" s="63" t="s">
        <v>219</v>
      </c>
      <c r="C119" s="94"/>
      <c r="D119" s="90"/>
      <c r="E119" s="186"/>
    </row>
    <row r="120" spans="1:5" ht="18.75">
      <c r="A120" s="50" t="s">
        <v>220</v>
      </c>
      <c r="B120" s="63" t="s">
        <v>221</v>
      </c>
      <c r="C120" s="94"/>
      <c r="D120" s="90"/>
      <c r="E120" s="186"/>
    </row>
    <row r="121" spans="1:5" ht="18.75">
      <c r="A121" s="50" t="s">
        <v>222</v>
      </c>
      <c r="B121" s="61" t="s">
        <v>223</v>
      </c>
      <c r="C121" s="94"/>
      <c r="D121" s="90"/>
      <c r="E121" s="186"/>
    </row>
    <row r="122" spans="1:5" ht="18.75">
      <c r="A122" s="50" t="s">
        <v>224</v>
      </c>
      <c r="B122" s="63" t="s">
        <v>225</v>
      </c>
      <c r="C122" s="94"/>
      <c r="D122" s="90"/>
      <c r="E122" s="186"/>
    </row>
    <row r="123" spans="1:5" ht="18.75">
      <c r="A123" s="50" t="s">
        <v>226</v>
      </c>
      <c r="B123" s="63" t="s">
        <v>227</v>
      </c>
      <c r="C123" s="94"/>
      <c r="D123" s="90"/>
      <c r="E123" s="186"/>
    </row>
    <row r="124" spans="1:5" ht="18.75">
      <c r="A124" s="49">
        <v>297</v>
      </c>
      <c r="B124" s="67" t="s">
        <v>228</v>
      </c>
      <c r="C124" s="102">
        <f>SUM(C118:C123)</f>
        <v>0</v>
      </c>
      <c r="D124" s="93"/>
      <c r="E124" s="186"/>
    </row>
    <row r="125" spans="1:5" ht="18.75">
      <c r="A125" s="50" t="s">
        <v>229</v>
      </c>
      <c r="B125" s="73" t="s">
        <v>230</v>
      </c>
      <c r="C125" s="106"/>
      <c r="D125" s="90"/>
      <c r="E125" s="186"/>
    </row>
    <row r="126" spans="1:5" ht="18.75">
      <c r="A126" s="50" t="s">
        <v>231</v>
      </c>
      <c r="B126" s="73" t="s">
        <v>232</v>
      </c>
      <c r="C126" s="106"/>
      <c r="D126" s="90"/>
      <c r="E126" s="186"/>
    </row>
    <row r="127" spans="1:5" ht="18.75">
      <c r="A127" s="50">
        <v>5915</v>
      </c>
      <c r="B127" s="73" t="s">
        <v>233</v>
      </c>
      <c r="C127" s="106"/>
      <c r="D127" s="90"/>
      <c r="E127" s="186"/>
    </row>
    <row r="128" spans="1:5" ht="18.75">
      <c r="A128" s="50">
        <v>5916</v>
      </c>
      <c r="B128" s="73" t="s">
        <v>234</v>
      </c>
      <c r="C128" s="106"/>
      <c r="D128" s="90"/>
      <c r="E128" s="186"/>
    </row>
    <row r="129" spans="1:5" ht="18.75">
      <c r="A129" s="49"/>
      <c r="B129" s="75" t="s">
        <v>235</v>
      </c>
      <c r="C129" s="109">
        <f>SUM(C125:C128)</f>
        <v>0</v>
      </c>
      <c r="D129" s="93"/>
      <c r="E129" s="186"/>
    </row>
    <row r="130" spans="1:5" ht="18.75">
      <c r="A130" s="49"/>
      <c r="B130" s="75" t="s">
        <v>236</v>
      </c>
      <c r="C130" s="109"/>
      <c r="D130" s="93"/>
      <c r="E130" s="186"/>
    </row>
    <row r="131" spans="1:5" ht="18.75">
      <c r="A131" s="49"/>
      <c r="B131" s="54" t="s">
        <v>237</v>
      </c>
      <c r="C131" s="142">
        <f>C130+C114</f>
        <v>0</v>
      </c>
      <c r="D131" s="142">
        <f>D130+D114</f>
        <v>0</v>
      </c>
      <c r="E131" s="188">
        <f>E130+E114</f>
        <v>2775</v>
      </c>
    </row>
  </sheetData>
  <sheetProtection selectLockedCells="1" selectUnlockedCells="1"/>
  <printOptions headings="1"/>
  <pageMargins left="0.7086614173228347" right="0.7086614173228347" top="0.7480314960629921" bottom="0.7480314960629921" header="0.5118110236220472" footer="0.5118110236220472"/>
  <pageSetup fitToHeight="2" horizontalDpi="300" verticalDpi="300" orientation="portrait" paperSize="9" scale="50" r:id="rId1"/>
  <headerFooter alignWithMargins="0">
    <oddHeader>&amp;C&amp;P/&amp;N</oddHeader>
    <oddFooter>&amp;L&amp;F&amp;C&amp;D&amp;R&amp;A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131"/>
  <sheetViews>
    <sheetView view="pageBreakPreview" zoomScaleSheetLayoutView="100" zoomScalePageLayoutView="0" workbookViewId="0" topLeftCell="A120">
      <selection activeCell="F125" sqref="F125"/>
    </sheetView>
  </sheetViews>
  <sheetFormatPr defaultColWidth="8.66015625" defaultRowHeight="18"/>
  <cols>
    <col min="2" max="2" width="23.58203125" style="0" customWidth="1"/>
    <col min="3" max="5" width="8.75" style="78" customWidth="1"/>
    <col min="6" max="6" width="12" style="0" customWidth="1"/>
  </cols>
  <sheetData>
    <row r="1" spans="1:5" ht="18.75">
      <c r="A1" s="44"/>
      <c r="B1" s="45"/>
      <c r="C1" s="81"/>
      <c r="D1" s="82"/>
      <c r="E1" s="189"/>
    </row>
    <row r="2" spans="1:5" ht="18.75">
      <c r="A2" s="47"/>
      <c r="B2" s="48" t="s">
        <v>238</v>
      </c>
      <c r="C2" s="83"/>
      <c r="D2" s="93"/>
      <c r="E2" s="186"/>
    </row>
    <row r="3" spans="1:5" ht="30">
      <c r="A3" s="47">
        <v>862101</v>
      </c>
      <c r="B3" s="48" t="s">
        <v>309</v>
      </c>
      <c r="C3" s="83">
        <v>2016</v>
      </c>
      <c r="D3" s="93" t="s">
        <v>292</v>
      </c>
      <c r="E3" s="186">
        <v>2017</v>
      </c>
    </row>
    <row r="4" spans="1:5" ht="18.75">
      <c r="A4" s="47" t="s">
        <v>310</v>
      </c>
      <c r="B4" s="48"/>
      <c r="C4" s="83"/>
      <c r="D4" s="93"/>
      <c r="E4" s="186"/>
    </row>
    <row r="5" spans="1:5" ht="18.75">
      <c r="A5" s="50" t="s">
        <v>35</v>
      </c>
      <c r="B5" s="51" t="s">
        <v>36</v>
      </c>
      <c r="C5" s="88"/>
      <c r="D5" s="88"/>
      <c r="E5" s="186"/>
    </row>
    <row r="6" spans="1:5" ht="25.5">
      <c r="A6" s="51" t="s">
        <v>37</v>
      </c>
      <c r="B6" s="52" t="s">
        <v>38</v>
      </c>
      <c r="C6" s="90"/>
      <c r="D6" s="88"/>
      <c r="E6" s="186"/>
    </row>
    <row r="7" spans="1:5" ht="18.75">
      <c r="A7" s="51" t="s">
        <v>39</v>
      </c>
      <c r="B7" s="52" t="s">
        <v>40</v>
      </c>
      <c r="C7" s="90"/>
      <c r="D7" s="88"/>
      <c r="E7" s="186"/>
    </row>
    <row r="8" spans="1:5" ht="18.75">
      <c r="A8" s="51" t="s">
        <v>41</v>
      </c>
      <c r="B8" s="52" t="s">
        <v>42</v>
      </c>
      <c r="C8" s="90"/>
      <c r="D8" s="88"/>
      <c r="E8" s="186"/>
    </row>
    <row r="9" spans="1:5" ht="25.5">
      <c r="A9" s="51" t="s">
        <v>43</v>
      </c>
      <c r="B9" s="52" t="s">
        <v>44</v>
      </c>
      <c r="C9" s="90"/>
      <c r="D9" s="88"/>
      <c r="E9" s="186"/>
    </row>
    <row r="10" spans="1:5" ht="18.75">
      <c r="A10" s="51" t="s">
        <v>45</v>
      </c>
      <c r="B10" s="52" t="s">
        <v>46</v>
      </c>
      <c r="C10" s="90"/>
      <c r="D10" s="88"/>
      <c r="E10" s="186"/>
    </row>
    <row r="11" spans="1:5" ht="18.75">
      <c r="A11" s="51" t="s">
        <v>47</v>
      </c>
      <c r="B11" s="52" t="s">
        <v>48</v>
      </c>
      <c r="C11" s="90"/>
      <c r="D11" s="88"/>
      <c r="E11" s="186"/>
    </row>
    <row r="12" spans="1:5" ht="18.75">
      <c r="A12" s="51" t="s">
        <v>49</v>
      </c>
      <c r="B12" s="52" t="s">
        <v>50</v>
      </c>
      <c r="C12" s="90"/>
      <c r="D12" s="88"/>
      <c r="E12" s="186"/>
    </row>
    <row r="13" spans="1:5" ht="18.75">
      <c r="A13" s="51" t="s">
        <v>51</v>
      </c>
      <c r="B13" s="52" t="s">
        <v>52</v>
      </c>
      <c r="C13" s="90"/>
      <c r="D13" s="88"/>
      <c r="E13" s="186"/>
    </row>
    <row r="14" spans="1:5" ht="18.75">
      <c r="A14" s="51" t="s">
        <v>53</v>
      </c>
      <c r="B14" s="52" t="s">
        <v>54</v>
      </c>
      <c r="C14" s="90"/>
      <c r="D14" s="88"/>
      <c r="E14" s="186"/>
    </row>
    <row r="15" spans="1:5" ht="18.75">
      <c r="A15" s="51" t="s">
        <v>55</v>
      </c>
      <c r="B15" s="52" t="s">
        <v>56</v>
      </c>
      <c r="C15" s="90"/>
      <c r="D15" s="88"/>
      <c r="E15" s="186"/>
    </row>
    <row r="16" spans="1:5" ht="18.75">
      <c r="A16" s="51" t="s">
        <v>57</v>
      </c>
      <c r="B16" s="52" t="s">
        <v>58</v>
      </c>
      <c r="C16" s="90"/>
      <c r="D16" s="88"/>
      <c r="E16" s="186"/>
    </row>
    <row r="17" spans="1:5" ht="25.5">
      <c r="A17" s="51" t="s">
        <v>59</v>
      </c>
      <c r="B17" s="52" t="s">
        <v>60</v>
      </c>
      <c r="C17" s="90"/>
      <c r="D17" s="88"/>
      <c r="E17" s="186"/>
    </row>
    <row r="18" spans="1:5" ht="25.5">
      <c r="A18" s="48"/>
      <c r="B18" s="54" t="s">
        <v>61</v>
      </c>
      <c r="C18" s="93">
        <f>SUM(C6:C17)</f>
        <v>0</v>
      </c>
      <c r="D18" s="83"/>
      <c r="E18" s="186"/>
    </row>
    <row r="19" spans="1:5" ht="25.5">
      <c r="A19" s="51" t="s">
        <v>62</v>
      </c>
      <c r="B19" s="52" t="s">
        <v>63</v>
      </c>
      <c r="C19" s="90"/>
      <c r="D19" s="88"/>
      <c r="E19" s="186"/>
    </row>
    <row r="20" spans="1:5" ht="51">
      <c r="A20" s="51" t="s">
        <v>64</v>
      </c>
      <c r="B20" s="52" t="s">
        <v>65</v>
      </c>
      <c r="C20" s="90"/>
      <c r="D20" s="88"/>
      <c r="E20" s="186"/>
    </row>
    <row r="21" spans="1:5" ht="18.75">
      <c r="A21" s="51" t="s">
        <v>66</v>
      </c>
      <c r="B21" s="52" t="s">
        <v>67</v>
      </c>
      <c r="C21" s="90"/>
      <c r="D21" s="88"/>
      <c r="E21" s="186"/>
    </row>
    <row r="22" spans="1:5" ht="18.75">
      <c r="A22" s="51" t="s">
        <v>68</v>
      </c>
      <c r="B22" s="52" t="s">
        <v>69</v>
      </c>
      <c r="C22" s="90"/>
      <c r="D22" s="88"/>
      <c r="E22" s="186"/>
    </row>
    <row r="23" spans="1:5" ht="18.75">
      <c r="A23" s="48"/>
      <c r="B23" s="54" t="s">
        <v>70</v>
      </c>
      <c r="C23" s="93">
        <f>SUM(C19:C22)</f>
        <v>0</v>
      </c>
      <c r="D23" s="83"/>
      <c r="E23" s="186"/>
    </row>
    <row r="24" spans="1:5" ht="18.75">
      <c r="A24" s="48"/>
      <c r="B24" s="54" t="s">
        <v>71</v>
      </c>
      <c r="C24" s="93">
        <f>C23+C18</f>
        <v>0</v>
      </c>
      <c r="D24" s="83"/>
      <c r="E24" s="186"/>
    </row>
    <row r="25" spans="1:5" ht="18.75">
      <c r="A25" s="51" t="s">
        <v>72</v>
      </c>
      <c r="B25" s="56" t="s">
        <v>73</v>
      </c>
      <c r="C25" s="95"/>
      <c r="D25" s="88"/>
      <c r="E25" s="186"/>
    </row>
    <row r="26" spans="1:5" ht="18.75">
      <c r="A26" s="51" t="s">
        <v>74</v>
      </c>
      <c r="B26" s="56" t="s">
        <v>75</v>
      </c>
      <c r="C26" s="95"/>
      <c r="D26" s="88"/>
      <c r="E26" s="186"/>
    </row>
    <row r="27" spans="1:5" ht="18.75">
      <c r="A27" s="51" t="s">
        <v>76</v>
      </c>
      <c r="B27" s="56" t="s">
        <v>77</v>
      </c>
      <c r="C27" s="95"/>
      <c r="D27" s="88"/>
      <c r="E27" s="186"/>
    </row>
    <row r="28" spans="1:5" ht="18.75">
      <c r="A28" s="51">
        <v>5215</v>
      </c>
      <c r="B28" s="56" t="s">
        <v>78</v>
      </c>
      <c r="C28" s="95"/>
      <c r="D28" s="88"/>
      <c r="E28" s="186"/>
    </row>
    <row r="29" spans="1:5" ht="25.5">
      <c r="A29" s="51">
        <v>5216</v>
      </c>
      <c r="B29" s="56" t="s">
        <v>79</v>
      </c>
      <c r="C29" s="95"/>
      <c r="D29" s="88"/>
      <c r="E29" s="186"/>
    </row>
    <row r="30" spans="1:5" ht="25.5">
      <c r="A30" s="51" t="s">
        <v>80</v>
      </c>
      <c r="B30" s="56" t="s">
        <v>81</v>
      </c>
      <c r="C30" s="95"/>
      <c r="D30" s="88"/>
      <c r="E30" s="186"/>
    </row>
    <row r="31" spans="1:5" ht="25.5">
      <c r="A31" s="48"/>
      <c r="B31" s="54" t="s">
        <v>253</v>
      </c>
      <c r="C31" s="97">
        <f>SUM(C25:C30)</f>
        <v>0</v>
      </c>
      <c r="D31" s="83"/>
      <c r="E31" s="186"/>
    </row>
    <row r="32" spans="1:5" ht="18.75">
      <c r="A32" s="51" t="s">
        <v>82</v>
      </c>
      <c r="B32" s="52" t="s">
        <v>83</v>
      </c>
      <c r="C32" s="90"/>
      <c r="D32" s="88"/>
      <c r="E32" s="186"/>
    </row>
    <row r="33" spans="1:5" ht="18.75">
      <c r="A33" s="51" t="s">
        <v>84</v>
      </c>
      <c r="B33" s="52" t="s">
        <v>85</v>
      </c>
      <c r="C33" s="90"/>
      <c r="D33" s="88"/>
      <c r="E33" s="186"/>
    </row>
    <row r="34" spans="1:5" ht="18.75">
      <c r="A34" s="48"/>
      <c r="B34" s="54" t="s">
        <v>86</v>
      </c>
      <c r="C34" s="93">
        <f>SUM(C32:C33)</f>
        <v>0</v>
      </c>
      <c r="D34" s="83"/>
      <c r="E34" s="186"/>
    </row>
    <row r="35" spans="1:5" ht="25.5">
      <c r="A35" s="51" t="s">
        <v>87</v>
      </c>
      <c r="B35" s="52" t="s">
        <v>88</v>
      </c>
      <c r="C35" s="90"/>
      <c r="D35" s="88"/>
      <c r="E35" s="186"/>
    </row>
    <row r="36" spans="1:5" ht="25.5">
      <c r="A36" s="51" t="s">
        <v>89</v>
      </c>
      <c r="B36" s="52" t="s">
        <v>90</v>
      </c>
      <c r="C36" s="90"/>
      <c r="D36" s="88"/>
      <c r="E36" s="186"/>
    </row>
    <row r="37" spans="1:5" ht="18.75">
      <c r="A37" s="48"/>
      <c r="B37" s="54" t="s">
        <v>91</v>
      </c>
      <c r="C37" s="93">
        <f>SUM(C35:C36)</f>
        <v>0</v>
      </c>
      <c r="D37" s="83"/>
      <c r="E37" s="186"/>
    </row>
    <row r="38" spans="1:5" ht="18.75">
      <c r="A38" s="51" t="s">
        <v>92</v>
      </c>
      <c r="B38" s="52" t="s">
        <v>93</v>
      </c>
      <c r="C38" s="90"/>
      <c r="D38" s="88"/>
      <c r="E38" s="186"/>
    </row>
    <row r="39" spans="1:5" ht="18.75">
      <c r="A39" s="51" t="s">
        <v>94</v>
      </c>
      <c r="B39" s="52" t="s">
        <v>95</v>
      </c>
      <c r="C39" s="90"/>
      <c r="D39" s="88"/>
      <c r="E39" s="186"/>
    </row>
    <row r="40" spans="1:5" ht="18.75">
      <c r="A40" s="51" t="s">
        <v>96</v>
      </c>
      <c r="B40" s="52" t="s">
        <v>97</v>
      </c>
      <c r="C40" s="90"/>
      <c r="D40" s="88"/>
      <c r="E40" s="186"/>
    </row>
    <row r="41" spans="1:5" ht="25.5">
      <c r="A41" s="51" t="s">
        <v>98</v>
      </c>
      <c r="B41" s="52" t="s">
        <v>99</v>
      </c>
      <c r="C41" s="90"/>
      <c r="D41" s="88"/>
      <c r="E41" s="186"/>
    </row>
    <row r="42" spans="1:5" ht="25.5">
      <c r="A42" s="51" t="s">
        <v>100</v>
      </c>
      <c r="B42" s="52" t="s">
        <v>101</v>
      </c>
      <c r="C42" s="90"/>
      <c r="D42" s="88"/>
      <c r="E42" s="186"/>
    </row>
    <row r="43" spans="1:5" ht="25.5">
      <c r="A43" s="48"/>
      <c r="B43" s="54" t="s">
        <v>102</v>
      </c>
      <c r="C43" s="93">
        <f>SUM(C41:C42)</f>
        <v>0</v>
      </c>
      <c r="D43" s="83"/>
      <c r="E43" s="186"/>
    </row>
    <row r="44" spans="1:5" ht="18.75">
      <c r="A44" s="48" t="s">
        <v>103</v>
      </c>
      <c r="B44" s="59" t="s">
        <v>104</v>
      </c>
      <c r="C44" s="98"/>
      <c r="D44" s="83"/>
      <c r="E44" s="186"/>
    </row>
    <row r="45" spans="1:5" ht="25.5">
      <c r="A45" s="48" t="s">
        <v>105</v>
      </c>
      <c r="B45" s="54" t="s">
        <v>106</v>
      </c>
      <c r="C45" s="93"/>
      <c r="D45" s="83"/>
      <c r="E45" s="186"/>
    </row>
    <row r="46" spans="1:5" ht="18.75">
      <c r="A46" s="51">
        <v>533711</v>
      </c>
      <c r="B46" s="52" t="s">
        <v>107</v>
      </c>
      <c r="C46" s="90"/>
      <c r="D46" s="88"/>
      <c r="E46" s="186"/>
    </row>
    <row r="47" spans="1:5" ht="18.75">
      <c r="A47" s="51" t="s">
        <v>108</v>
      </c>
      <c r="B47" s="52" t="s">
        <v>109</v>
      </c>
      <c r="C47" s="90"/>
      <c r="D47" s="88"/>
      <c r="E47" s="186"/>
    </row>
    <row r="48" spans="1:5" ht="18.75">
      <c r="A48" s="51" t="s">
        <v>110</v>
      </c>
      <c r="B48" s="52" t="s">
        <v>111</v>
      </c>
      <c r="C48" s="90"/>
      <c r="D48" s="88"/>
      <c r="E48" s="186"/>
    </row>
    <row r="49" spans="1:5" ht="18.75">
      <c r="A49" s="51" t="s">
        <v>112</v>
      </c>
      <c r="B49" s="52" t="s">
        <v>113</v>
      </c>
      <c r="C49" s="90"/>
      <c r="D49" s="88"/>
      <c r="E49" s="186"/>
    </row>
    <row r="50" spans="1:5" ht="18.75">
      <c r="A50" s="48"/>
      <c r="B50" s="54" t="s">
        <v>114</v>
      </c>
      <c r="C50" s="93">
        <f>SUM(C46:C49)</f>
        <v>0</v>
      </c>
      <c r="D50" s="83"/>
      <c r="E50" s="186"/>
    </row>
    <row r="51" spans="1:5" ht="18.75">
      <c r="A51" s="51" t="s">
        <v>115</v>
      </c>
      <c r="B51" s="52" t="s">
        <v>116</v>
      </c>
      <c r="C51" s="90"/>
      <c r="D51" s="88"/>
      <c r="E51" s="186"/>
    </row>
    <row r="52" spans="1:5" ht="18.75">
      <c r="A52" s="51" t="s">
        <v>117</v>
      </c>
      <c r="B52" s="52" t="s">
        <v>118</v>
      </c>
      <c r="C52" s="90"/>
      <c r="D52" s="88"/>
      <c r="E52" s="186"/>
    </row>
    <row r="53" spans="1:5" ht="25.5">
      <c r="A53" s="48"/>
      <c r="B53" s="54" t="s">
        <v>119</v>
      </c>
      <c r="C53" s="93">
        <f>SUM(C51:C52)</f>
        <v>0</v>
      </c>
      <c r="D53" s="83"/>
      <c r="E53" s="186"/>
    </row>
    <row r="54" spans="1:5" ht="25.5">
      <c r="A54" s="51" t="s">
        <v>120</v>
      </c>
      <c r="B54" s="52" t="s">
        <v>121</v>
      </c>
      <c r="C54" s="90"/>
      <c r="D54" s="88"/>
      <c r="E54" s="186"/>
    </row>
    <row r="55" spans="1:5" ht="18.75">
      <c r="A55" s="51">
        <v>36423</v>
      </c>
      <c r="B55" s="52" t="s">
        <v>122</v>
      </c>
      <c r="C55" s="90"/>
      <c r="D55" s="88"/>
      <c r="E55" s="186"/>
    </row>
    <row r="56" spans="1:5" ht="18.75">
      <c r="A56" s="51" t="s">
        <v>123</v>
      </c>
      <c r="B56" s="52" t="s">
        <v>124</v>
      </c>
      <c r="C56" s="90"/>
      <c r="D56" s="88"/>
      <c r="E56" s="186"/>
    </row>
    <row r="57" spans="1:5" ht="25.5">
      <c r="A57" s="51" t="s">
        <v>125</v>
      </c>
      <c r="B57" s="52" t="s">
        <v>126</v>
      </c>
      <c r="C57" s="90"/>
      <c r="D57" s="88"/>
      <c r="E57" s="186"/>
    </row>
    <row r="58" spans="1:5" ht="18.75">
      <c r="A58" s="51" t="s">
        <v>127</v>
      </c>
      <c r="B58" s="52" t="s">
        <v>128</v>
      </c>
      <c r="C58" s="90"/>
      <c r="D58" s="88"/>
      <c r="E58" s="186"/>
    </row>
    <row r="59" spans="1:5" ht="25.5">
      <c r="A59" s="48"/>
      <c r="B59" s="54" t="s">
        <v>129</v>
      </c>
      <c r="C59" s="93">
        <f>SUM(C54:C58)</f>
        <v>0</v>
      </c>
      <c r="D59" s="83"/>
      <c r="E59" s="186"/>
    </row>
    <row r="60" spans="1:5" ht="18.75">
      <c r="A60" s="48"/>
      <c r="B60" s="54" t="s">
        <v>130</v>
      </c>
      <c r="C60" s="93">
        <f>C59+C53+C50+C37+C34</f>
        <v>0</v>
      </c>
      <c r="D60" s="83"/>
      <c r="E60" s="186"/>
    </row>
    <row r="61" spans="1:5" ht="18.75">
      <c r="A61" s="51" t="s">
        <v>131</v>
      </c>
      <c r="B61" s="61" t="s">
        <v>261</v>
      </c>
      <c r="C61" s="94"/>
      <c r="D61" s="88"/>
      <c r="E61" s="186"/>
    </row>
    <row r="62" spans="1:5" ht="25.5">
      <c r="A62" s="51" t="s">
        <v>132</v>
      </c>
      <c r="B62" s="63" t="s">
        <v>262</v>
      </c>
      <c r="C62" s="94"/>
      <c r="D62" s="88"/>
      <c r="E62" s="186"/>
    </row>
    <row r="63" spans="1:5" ht="25.5">
      <c r="A63" s="48"/>
      <c r="B63" s="65" t="s">
        <v>133</v>
      </c>
      <c r="C63" s="102">
        <f>SUM(C61:C62)</f>
        <v>0</v>
      </c>
      <c r="D63" s="109"/>
      <c r="E63" s="186"/>
    </row>
    <row r="64" spans="1:5" ht="18.75">
      <c r="A64" s="51" t="s">
        <v>134</v>
      </c>
      <c r="B64" s="63" t="s">
        <v>135</v>
      </c>
      <c r="C64" s="94"/>
      <c r="D64" s="88"/>
      <c r="E64" s="186"/>
    </row>
    <row r="65" spans="1:5" ht="25.5">
      <c r="A65" s="51"/>
      <c r="B65" s="63" t="s">
        <v>263</v>
      </c>
      <c r="C65" s="94"/>
      <c r="D65" s="88"/>
      <c r="E65" s="186"/>
    </row>
    <row r="66" spans="1:5" ht="25.5">
      <c r="A66" s="48"/>
      <c r="B66" s="67" t="s">
        <v>136</v>
      </c>
      <c r="C66" s="102">
        <f>SUM(C64:C65)</f>
        <v>0</v>
      </c>
      <c r="D66" s="109"/>
      <c r="E66" s="186"/>
    </row>
    <row r="67" spans="1:5" ht="25.5">
      <c r="A67" s="51" t="s">
        <v>137</v>
      </c>
      <c r="B67" s="67" t="s">
        <v>138</v>
      </c>
      <c r="C67" s="94"/>
      <c r="D67" s="88"/>
      <c r="E67" s="186"/>
    </row>
    <row r="68" spans="1:6" ht="25.5">
      <c r="A68" s="51" t="s">
        <v>139</v>
      </c>
      <c r="B68" s="63" t="s">
        <v>140</v>
      </c>
      <c r="C68" s="94"/>
      <c r="D68" s="88"/>
      <c r="E68" s="186"/>
      <c r="F68" s="140"/>
    </row>
    <row r="69" spans="1:6" ht="18.75">
      <c r="A69" s="51" t="s">
        <v>141</v>
      </c>
      <c r="B69" s="63" t="s">
        <v>142</v>
      </c>
      <c r="C69" s="94"/>
      <c r="D69" s="88"/>
      <c r="E69" s="186"/>
      <c r="F69" s="140"/>
    </row>
    <row r="70" spans="1:6" ht="38.25">
      <c r="A70" s="51"/>
      <c r="B70" s="63" t="s">
        <v>143</v>
      </c>
      <c r="C70" s="94"/>
      <c r="D70" s="88"/>
      <c r="E70" s="186"/>
      <c r="F70" s="140"/>
    </row>
    <row r="71" spans="1:6" ht="51">
      <c r="A71" s="51" t="s">
        <v>144</v>
      </c>
      <c r="B71" s="63" t="s">
        <v>145</v>
      </c>
      <c r="C71" s="94"/>
      <c r="D71" s="88"/>
      <c r="E71" s="186"/>
      <c r="F71" s="140"/>
    </row>
    <row r="72" spans="1:5" ht="25.5">
      <c r="A72" s="51" t="s">
        <v>146</v>
      </c>
      <c r="B72" s="63" t="s">
        <v>147</v>
      </c>
      <c r="C72" s="94"/>
      <c r="D72" s="185"/>
      <c r="E72" s="186"/>
    </row>
    <row r="73" spans="1:6" ht="25.5">
      <c r="A73" s="48"/>
      <c r="B73" s="65" t="s">
        <v>148</v>
      </c>
      <c r="C73" s="102">
        <f>SUM(C68:C72)</f>
        <v>0</v>
      </c>
      <c r="D73" s="88"/>
      <c r="E73" s="186"/>
      <c r="F73" s="140"/>
    </row>
    <row r="74" spans="1:6" ht="25.5">
      <c r="A74" s="48"/>
      <c r="B74" s="67" t="s">
        <v>149</v>
      </c>
      <c r="C74" s="102">
        <f>C73+C67+C66+C63</f>
        <v>0</v>
      </c>
      <c r="D74" s="88"/>
      <c r="E74" s="186"/>
      <c r="F74" s="140"/>
    </row>
    <row r="75" spans="1:6" ht="38.25">
      <c r="A75" s="51" t="s">
        <v>150</v>
      </c>
      <c r="B75" s="61" t="s">
        <v>151</v>
      </c>
      <c r="C75" s="94"/>
      <c r="D75" s="88"/>
      <c r="E75" s="186"/>
      <c r="F75" s="140"/>
    </row>
    <row r="76" spans="1:5" ht="25.5">
      <c r="A76" s="51" t="s">
        <v>152</v>
      </c>
      <c r="B76" s="61" t="s">
        <v>153</v>
      </c>
      <c r="C76" s="94"/>
      <c r="D76" s="88"/>
      <c r="E76" s="186"/>
    </row>
    <row r="77" spans="1:5" ht="18.75">
      <c r="A77" s="51" t="s">
        <v>154</v>
      </c>
      <c r="B77" s="61" t="s">
        <v>155</v>
      </c>
      <c r="C77" s="94"/>
      <c r="D77" s="88"/>
      <c r="E77" s="186"/>
    </row>
    <row r="78" spans="1:5" ht="25.5">
      <c r="A78" s="48"/>
      <c r="B78" s="67" t="s">
        <v>156</v>
      </c>
      <c r="C78" s="102">
        <f>SUM(C75:C77)</f>
        <v>0</v>
      </c>
      <c r="D78" s="83"/>
      <c r="E78" s="186"/>
    </row>
    <row r="79" spans="1:5" ht="38.25">
      <c r="A79" s="51" t="s">
        <v>157</v>
      </c>
      <c r="B79" s="63" t="s">
        <v>158</v>
      </c>
      <c r="C79" s="94"/>
      <c r="D79" s="88"/>
      <c r="E79" s="186"/>
    </row>
    <row r="80" spans="1:5" ht="25.5">
      <c r="A80" s="51" t="s">
        <v>159</v>
      </c>
      <c r="B80" s="63" t="s">
        <v>160</v>
      </c>
      <c r="C80" s="94"/>
      <c r="D80" s="88"/>
      <c r="E80" s="186"/>
    </row>
    <row r="81" spans="1:5" ht="25.5">
      <c r="A81" s="51" t="s">
        <v>161</v>
      </c>
      <c r="B81" s="63" t="s">
        <v>162</v>
      </c>
      <c r="C81" s="94"/>
      <c r="D81" s="88"/>
      <c r="E81" s="186"/>
    </row>
    <row r="82" spans="1:5" ht="38.25">
      <c r="A82" s="48"/>
      <c r="B82" s="67" t="s">
        <v>163</v>
      </c>
      <c r="C82" s="102">
        <f>SUM(C79:C80)</f>
        <v>0</v>
      </c>
      <c r="D82" s="83"/>
      <c r="E82" s="186"/>
    </row>
    <row r="83" spans="1:5" ht="25.5">
      <c r="A83" s="51" t="s">
        <v>164</v>
      </c>
      <c r="B83" s="52" t="s">
        <v>165</v>
      </c>
      <c r="C83" s="90"/>
      <c r="D83" s="88"/>
      <c r="E83" s="186"/>
    </row>
    <row r="84" spans="1:5" ht="18.75">
      <c r="A84" s="51" t="s">
        <v>166</v>
      </c>
      <c r="B84" s="52" t="s">
        <v>167</v>
      </c>
      <c r="C84" s="90"/>
      <c r="D84" s="88"/>
      <c r="E84" s="186"/>
    </row>
    <row r="85" spans="1:5" ht="18.75">
      <c r="A85" s="51" t="s">
        <v>168</v>
      </c>
      <c r="B85" s="52" t="s">
        <v>169</v>
      </c>
      <c r="C85" s="90"/>
      <c r="D85" s="88"/>
      <c r="E85" s="186"/>
    </row>
    <row r="86" spans="1:6" ht="18.75">
      <c r="A86" s="51" t="s">
        <v>170</v>
      </c>
      <c r="B86" s="52" t="s">
        <v>171</v>
      </c>
      <c r="C86" s="90"/>
      <c r="D86" s="88">
        <v>4583</v>
      </c>
      <c r="E86" s="187">
        <v>10916</v>
      </c>
      <c r="F86" t="s">
        <v>311</v>
      </c>
    </row>
    <row r="87" spans="1:5" ht="38.25">
      <c r="A87" s="51"/>
      <c r="B87" s="54" t="s">
        <v>172</v>
      </c>
      <c r="C87" s="90">
        <f>SUM(C83:C86)</f>
        <v>0</v>
      </c>
      <c r="D87" s="90">
        <f>SUM(D83:D86)</f>
        <v>4583</v>
      </c>
      <c r="E87" s="167">
        <f>SUM(E83:E86)</f>
        <v>10916</v>
      </c>
    </row>
    <row r="88" spans="1:5" ht="18.75">
      <c r="A88" s="51" t="s">
        <v>173</v>
      </c>
      <c r="B88" s="54" t="s">
        <v>174</v>
      </c>
      <c r="C88" s="90"/>
      <c r="D88" s="88"/>
      <c r="E88" s="186"/>
    </row>
    <row r="89" spans="1:5" ht="18.75">
      <c r="A89" s="48"/>
      <c r="B89" s="69" t="s">
        <v>175</v>
      </c>
      <c r="C89" s="93">
        <f>C88+C87+C82</f>
        <v>0</v>
      </c>
      <c r="D89" s="93">
        <f>D88+D87+D82</f>
        <v>4583</v>
      </c>
      <c r="E89" s="158">
        <f>E88+E87+E82</f>
        <v>10916</v>
      </c>
    </row>
    <row r="90" spans="1:5" ht="18.75">
      <c r="A90" s="48"/>
      <c r="B90" s="69" t="s">
        <v>176</v>
      </c>
      <c r="C90" s="97">
        <f>C78+C74+C60+C31+C24</f>
        <v>0</v>
      </c>
      <c r="D90" s="97">
        <f>D78+D74+D60+D31+D24+D89</f>
        <v>4583</v>
      </c>
      <c r="E90" s="165">
        <f>E78+E74+E60+E31+E24+E89</f>
        <v>10916</v>
      </c>
    </row>
    <row r="91" spans="1:5" ht="25.5">
      <c r="A91" s="51" t="s">
        <v>177</v>
      </c>
      <c r="B91" s="52" t="s">
        <v>178</v>
      </c>
      <c r="C91" s="90"/>
      <c r="D91" s="88"/>
      <c r="E91" s="186"/>
    </row>
    <row r="92" spans="1:5" ht="18.75">
      <c r="A92" s="51" t="s">
        <v>179</v>
      </c>
      <c r="B92" s="52" t="s">
        <v>180</v>
      </c>
      <c r="C92" s="90"/>
      <c r="D92" s="88"/>
      <c r="E92" s="186"/>
    </row>
    <row r="93" spans="1:5" ht="18.75">
      <c r="A93" s="51"/>
      <c r="B93" s="52" t="s">
        <v>181</v>
      </c>
      <c r="C93" s="90"/>
      <c r="D93" s="88"/>
      <c r="E93" s="186"/>
    </row>
    <row r="94" spans="1:5" ht="25.5">
      <c r="A94" s="51" t="s">
        <v>182</v>
      </c>
      <c r="B94" s="52" t="s">
        <v>183</v>
      </c>
      <c r="C94" s="90"/>
      <c r="D94" s="88"/>
      <c r="E94" s="186"/>
    </row>
    <row r="95" spans="1:5" ht="25.5">
      <c r="A95" s="51" t="s">
        <v>184</v>
      </c>
      <c r="B95" s="52" t="s">
        <v>185</v>
      </c>
      <c r="C95" s="90"/>
      <c r="D95" s="88"/>
      <c r="E95" s="186"/>
    </row>
    <row r="96" spans="1:5" ht="25.5">
      <c r="A96" s="51" t="s">
        <v>184</v>
      </c>
      <c r="B96" s="52" t="s">
        <v>186</v>
      </c>
      <c r="C96" s="90"/>
      <c r="D96" s="88"/>
      <c r="E96" s="186"/>
    </row>
    <row r="97" spans="1:5" ht="25.5">
      <c r="A97" s="51" t="s">
        <v>187</v>
      </c>
      <c r="B97" s="52" t="s">
        <v>188</v>
      </c>
      <c r="C97" s="90"/>
      <c r="D97" s="88"/>
      <c r="E97" s="186"/>
    </row>
    <row r="98" spans="1:5" ht="18.75">
      <c r="A98" s="48"/>
      <c r="B98" s="54" t="s">
        <v>189</v>
      </c>
      <c r="C98" s="93">
        <f>SUM(C91:C96)</f>
        <v>0</v>
      </c>
      <c r="D98" s="83"/>
      <c r="E98" s="186"/>
    </row>
    <row r="99" spans="1:5" ht="18.75">
      <c r="A99" s="51" t="s">
        <v>190</v>
      </c>
      <c r="B99" s="52" t="s">
        <v>191</v>
      </c>
      <c r="C99" s="90"/>
      <c r="D99" s="88"/>
      <c r="E99" s="186"/>
    </row>
    <row r="100" spans="1:5" ht="18.75">
      <c r="A100" s="51" t="s">
        <v>192</v>
      </c>
      <c r="B100" s="52" t="s">
        <v>193</v>
      </c>
      <c r="C100" s="90"/>
      <c r="D100" s="88"/>
      <c r="E100" s="186"/>
    </row>
    <row r="101" spans="1:5" ht="18.75">
      <c r="A101" s="51" t="s">
        <v>194</v>
      </c>
      <c r="B101" s="52" t="s">
        <v>195</v>
      </c>
      <c r="C101" s="90"/>
      <c r="D101" s="88"/>
      <c r="E101" s="186"/>
    </row>
    <row r="102" spans="1:5" ht="25.5">
      <c r="A102" s="51" t="s">
        <v>196</v>
      </c>
      <c r="B102" s="52" t="s">
        <v>197</v>
      </c>
      <c r="C102" s="90"/>
      <c r="D102" s="88"/>
      <c r="E102" s="186"/>
    </row>
    <row r="103" spans="1:5" ht="18.75">
      <c r="A103" s="48"/>
      <c r="B103" s="54" t="s">
        <v>198</v>
      </c>
      <c r="C103" s="93">
        <f>SUM(C99:C102)</f>
        <v>0</v>
      </c>
      <c r="D103" s="83"/>
      <c r="E103" s="186"/>
    </row>
    <row r="104" spans="1:5" ht="25.5">
      <c r="A104" s="51">
        <v>246</v>
      </c>
      <c r="B104" s="52" t="s">
        <v>199</v>
      </c>
      <c r="C104" s="90"/>
      <c r="D104" s="88"/>
      <c r="E104" s="186"/>
    </row>
    <row r="105" spans="1:5" ht="25.5">
      <c r="A105" s="51">
        <v>247</v>
      </c>
      <c r="B105" s="52" t="s">
        <v>200</v>
      </c>
      <c r="C105" s="90"/>
      <c r="D105" s="88"/>
      <c r="E105" s="186"/>
    </row>
    <row r="106" spans="1:5" ht="25.5">
      <c r="A106" s="51">
        <v>249</v>
      </c>
      <c r="B106" s="52" t="s">
        <v>201</v>
      </c>
      <c r="C106" s="90"/>
      <c r="D106" s="88"/>
      <c r="E106" s="186"/>
    </row>
    <row r="107" spans="1:5" ht="38.25">
      <c r="A107" s="48"/>
      <c r="B107" s="69" t="s">
        <v>202</v>
      </c>
      <c r="C107" s="93">
        <f>SUM(C104:C106)</f>
        <v>0</v>
      </c>
      <c r="D107" s="83"/>
      <c r="E107" s="186"/>
    </row>
    <row r="108" spans="1:5" ht="25.5">
      <c r="A108" s="51" t="s">
        <v>203</v>
      </c>
      <c r="B108" s="52" t="s">
        <v>204</v>
      </c>
      <c r="C108" s="90"/>
      <c r="D108" s="88"/>
      <c r="E108" s="186"/>
    </row>
    <row r="109" spans="1:5" ht="18.75">
      <c r="A109" s="51" t="s">
        <v>205</v>
      </c>
      <c r="B109" s="52" t="s">
        <v>167</v>
      </c>
      <c r="C109" s="90"/>
      <c r="D109" s="88"/>
      <c r="E109" s="186"/>
    </row>
    <row r="110" spans="1:5" ht="18.75">
      <c r="A110" s="51" t="s">
        <v>206</v>
      </c>
      <c r="B110" s="52" t="s">
        <v>169</v>
      </c>
      <c r="C110" s="90"/>
      <c r="D110" s="88"/>
      <c r="E110" s="186"/>
    </row>
    <row r="111" spans="1:5" ht="18.75">
      <c r="A111" s="51" t="s">
        <v>207</v>
      </c>
      <c r="B111" s="52" t="s">
        <v>171</v>
      </c>
      <c r="C111" s="90"/>
      <c r="D111" s="88"/>
      <c r="E111" s="186"/>
    </row>
    <row r="112" spans="1:5" ht="25.5">
      <c r="A112" s="51"/>
      <c r="B112" s="54" t="s">
        <v>208</v>
      </c>
      <c r="C112" s="90">
        <f>SUM(C108:C111)</f>
        <v>0</v>
      </c>
      <c r="D112" s="90">
        <f>SUM(D108:D111)</f>
        <v>0</v>
      </c>
      <c r="E112" s="167">
        <f>SUM(E108:E111)</f>
        <v>0</v>
      </c>
    </row>
    <row r="113" spans="1:5" ht="18.75">
      <c r="A113" s="51"/>
      <c r="B113" s="54" t="s">
        <v>209</v>
      </c>
      <c r="C113" s="90">
        <f>C112+C107+C103+C98</f>
        <v>0</v>
      </c>
      <c r="D113" s="90">
        <f>D112+D107+D103+D98</f>
        <v>0</v>
      </c>
      <c r="E113" s="167">
        <f>E112+E107+E103+E98</f>
        <v>0</v>
      </c>
    </row>
    <row r="114" spans="1:5" ht="18.75">
      <c r="A114" s="48"/>
      <c r="B114" s="54" t="s">
        <v>210</v>
      </c>
      <c r="C114" s="97">
        <f>C113+C90</f>
        <v>0</v>
      </c>
      <c r="D114" s="97">
        <f>D113+D90</f>
        <v>4583</v>
      </c>
      <c r="E114" s="165">
        <f>E113+E90</f>
        <v>10916</v>
      </c>
    </row>
    <row r="115" spans="1:5" ht="38.25">
      <c r="A115" s="50" t="s">
        <v>211</v>
      </c>
      <c r="B115" s="61" t="s">
        <v>212</v>
      </c>
      <c r="C115" s="94"/>
      <c r="D115" s="90"/>
      <c r="E115" s="186"/>
    </row>
    <row r="116" spans="1:5" ht="25.5">
      <c r="A116" s="50" t="s">
        <v>213</v>
      </c>
      <c r="B116" s="61" t="s">
        <v>214</v>
      </c>
      <c r="C116" s="94"/>
      <c r="D116" s="90"/>
      <c r="E116" s="186"/>
    </row>
    <row r="117" spans="1:5" ht="25.5">
      <c r="A117" s="49"/>
      <c r="B117" s="67" t="s">
        <v>215</v>
      </c>
      <c r="C117" s="102">
        <f>SUM(C115:C116)</f>
        <v>0</v>
      </c>
      <c r="D117" s="93"/>
      <c r="E117" s="186"/>
    </row>
    <row r="118" spans="1:5" ht="18.75">
      <c r="A118" s="50" t="s">
        <v>216</v>
      </c>
      <c r="B118" s="73" t="s">
        <v>217</v>
      </c>
      <c r="C118" s="106"/>
      <c r="D118" s="90"/>
      <c r="E118" s="186"/>
    </row>
    <row r="119" spans="1:5" ht="25.5">
      <c r="A119" s="50" t="s">
        <v>218</v>
      </c>
      <c r="B119" s="63" t="s">
        <v>219</v>
      </c>
      <c r="C119" s="94"/>
      <c r="D119" s="90"/>
      <c r="E119" s="186"/>
    </row>
    <row r="120" spans="1:5" ht="18.75">
      <c r="A120" s="50" t="s">
        <v>220</v>
      </c>
      <c r="B120" s="63" t="s">
        <v>221</v>
      </c>
      <c r="C120" s="94"/>
      <c r="D120" s="90"/>
      <c r="E120" s="186"/>
    </row>
    <row r="121" spans="1:5" ht="25.5">
      <c r="A121" s="50" t="s">
        <v>222</v>
      </c>
      <c r="B121" s="61" t="s">
        <v>223</v>
      </c>
      <c r="C121" s="94"/>
      <c r="D121" s="90"/>
      <c r="E121" s="186"/>
    </row>
    <row r="122" spans="1:5" ht="18.75">
      <c r="A122" s="50" t="s">
        <v>224</v>
      </c>
      <c r="B122" s="63" t="s">
        <v>225</v>
      </c>
      <c r="C122" s="94"/>
      <c r="D122" s="90"/>
      <c r="E122" s="186"/>
    </row>
    <row r="123" spans="1:5" ht="25.5">
      <c r="A123" s="50" t="s">
        <v>226</v>
      </c>
      <c r="B123" s="63" t="s">
        <v>227</v>
      </c>
      <c r="C123" s="94"/>
      <c r="D123" s="90"/>
      <c r="E123" s="186"/>
    </row>
    <row r="124" spans="1:5" ht="18.75">
      <c r="A124" s="49">
        <v>297</v>
      </c>
      <c r="B124" s="67" t="s">
        <v>228</v>
      </c>
      <c r="C124" s="102">
        <f>SUM(C118:C123)</f>
        <v>0</v>
      </c>
      <c r="D124" s="93"/>
      <c r="E124" s="186"/>
    </row>
    <row r="125" spans="1:5" ht="18.75">
      <c r="A125" s="50" t="s">
        <v>229</v>
      </c>
      <c r="B125" s="73" t="s">
        <v>230</v>
      </c>
      <c r="C125" s="106"/>
      <c r="D125" s="90"/>
      <c r="E125" s="186"/>
    </row>
    <row r="126" spans="1:5" ht="18.75">
      <c r="A126" s="50" t="s">
        <v>231</v>
      </c>
      <c r="B126" s="73" t="s">
        <v>232</v>
      </c>
      <c r="C126" s="106"/>
      <c r="D126" s="90"/>
      <c r="E126" s="186"/>
    </row>
    <row r="127" spans="1:5" ht="18.75">
      <c r="A127" s="50">
        <v>5915</v>
      </c>
      <c r="B127" s="73" t="s">
        <v>233</v>
      </c>
      <c r="C127" s="106"/>
      <c r="D127" s="90"/>
      <c r="E127" s="186"/>
    </row>
    <row r="128" spans="1:5" ht="18.75">
      <c r="A128" s="50">
        <v>5916</v>
      </c>
      <c r="B128" s="73" t="s">
        <v>234</v>
      </c>
      <c r="C128" s="106"/>
      <c r="D128" s="90"/>
      <c r="E128" s="186"/>
    </row>
    <row r="129" spans="1:5" ht="18.75">
      <c r="A129" s="49"/>
      <c r="B129" s="75" t="s">
        <v>235</v>
      </c>
      <c r="C129" s="109">
        <f>SUM(C125:C128)</f>
        <v>0</v>
      </c>
      <c r="D129" s="93"/>
      <c r="E129" s="186"/>
    </row>
    <row r="130" spans="1:5" ht="18.75">
      <c r="A130" s="49"/>
      <c r="B130" s="75" t="s">
        <v>236</v>
      </c>
      <c r="C130" s="109"/>
      <c r="D130" s="93"/>
      <c r="E130" s="186"/>
    </row>
    <row r="131" spans="1:5" ht="18.75">
      <c r="A131" s="49"/>
      <c r="B131" s="54" t="s">
        <v>237</v>
      </c>
      <c r="C131" s="97">
        <f>C130+C114</f>
        <v>0</v>
      </c>
      <c r="D131" s="97">
        <f>D130+D114</f>
        <v>4583</v>
      </c>
      <c r="E131" s="165">
        <f>E130+E114</f>
        <v>10916</v>
      </c>
    </row>
  </sheetData>
  <sheetProtection selectLockedCells="1" selectUnlockedCells="1"/>
  <printOptions headings="1"/>
  <pageMargins left="0.7086614173228347" right="0.7086614173228347" top="0.7480314960629921" bottom="0.7480314960629921" header="0.5118110236220472" footer="0.5118110236220472"/>
  <pageSetup fitToHeight="2" fitToWidth="1" horizontalDpi="300" verticalDpi="300" orientation="portrait" paperSize="9" scale="52" r:id="rId1"/>
  <headerFooter alignWithMargins="0">
    <oddHeader>&amp;C&amp;P/&amp;N</oddHeader>
    <oddFooter>&amp;L&amp;F&amp;C&amp;D&amp;R&amp;A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view="pageBreakPreview" zoomScale="80" zoomScaleSheetLayoutView="80" workbookViewId="0" topLeftCell="A1">
      <selection activeCell="C13" sqref="C13"/>
    </sheetView>
  </sheetViews>
  <sheetFormatPr defaultColWidth="8.66015625" defaultRowHeight="18"/>
  <cols>
    <col min="1" max="1" width="8.91015625" style="19" customWidth="1"/>
    <col min="2" max="2" width="35.75" style="19" customWidth="1"/>
    <col min="3" max="16384" width="8.91015625" style="19" customWidth="1"/>
  </cols>
  <sheetData>
    <row r="1" spans="1:7" ht="18.75">
      <c r="A1" s="20"/>
      <c r="B1" s="21" t="s">
        <v>15</v>
      </c>
      <c r="C1" s="22"/>
      <c r="D1" s="22"/>
      <c r="E1" s="22"/>
      <c r="F1" s="22"/>
      <c r="G1" s="22"/>
    </row>
    <row r="2" spans="1:7" ht="18.75">
      <c r="A2" s="23"/>
      <c r="B2" s="24"/>
      <c r="C2" s="22"/>
      <c r="D2" s="22"/>
      <c r="E2" s="22"/>
      <c r="F2" s="22"/>
      <c r="G2" s="22"/>
    </row>
    <row r="3" spans="1:7" ht="18.75">
      <c r="A3" s="25" t="s">
        <v>16</v>
      </c>
      <c r="B3" s="21"/>
      <c r="C3" s="26" t="s">
        <v>1</v>
      </c>
      <c r="D3" s="26" t="s">
        <v>2</v>
      </c>
      <c r="E3" s="26" t="s">
        <v>1</v>
      </c>
      <c r="F3" s="26" t="s">
        <v>2</v>
      </c>
      <c r="G3" s="26"/>
    </row>
    <row r="4" spans="1:7" ht="18.75">
      <c r="A4" s="20"/>
      <c r="B4" s="27"/>
      <c r="C4" s="28" t="s">
        <v>17</v>
      </c>
      <c r="D4" s="28" t="s">
        <v>17</v>
      </c>
      <c r="E4" s="29" t="s">
        <v>18</v>
      </c>
      <c r="F4" s="29" t="s">
        <v>18</v>
      </c>
      <c r="G4" s="22"/>
    </row>
    <row r="5" spans="1:7" ht="15.75" customHeight="1">
      <c r="A5" s="20"/>
      <c r="B5" s="27"/>
      <c r="C5" s="22"/>
      <c r="D5" s="22"/>
      <c r="E5" s="22"/>
      <c r="F5" s="22"/>
      <c r="G5" s="22"/>
    </row>
    <row r="6" spans="1:7" ht="15.75" customHeight="1">
      <c r="A6" s="20"/>
      <c r="B6" s="27" t="s">
        <v>4</v>
      </c>
      <c r="C6" s="22"/>
      <c r="D6" s="22"/>
      <c r="E6" s="22"/>
      <c r="F6" s="22"/>
      <c r="G6" s="22"/>
    </row>
    <row r="7" spans="1:7" ht="15.75" customHeight="1">
      <c r="A7" s="30">
        <v>841112</v>
      </c>
      <c r="B7" s="31" t="s">
        <v>19</v>
      </c>
      <c r="C7" s="32">
        <f>'[2]841112_022130'!$E$62</f>
        <v>71960</v>
      </c>
      <c r="D7" s="33">
        <f>'841112_011130'!E131</f>
        <v>43022</v>
      </c>
      <c r="E7" s="32"/>
      <c r="F7" s="34"/>
      <c r="G7" s="22"/>
    </row>
    <row r="8" spans="1:7" ht="15.75" customHeight="1">
      <c r="A8" s="30">
        <v>841133</v>
      </c>
      <c r="B8" s="31" t="s">
        <v>20</v>
      </c>
      <c r="C8" s="32">
        <f>'[2]841133_011220'!$E$55</f>
        <v>196229</v>
      </c>
      <c r="D8" s="34"/>
      <c r="E8" s="32"/>
      <c r="F8" s="34"/>
      <c r="G8" s="22"/>
    </row>
    <row r="9" spans="1:7" ht="15.75" customHeight="1">
      <c r="A9" s="30">
        <v>841901</v>
      </c>
      <c r="B9" s="31" t="s">
        <v>21</v>
      </c>
      <c r="C9" s="32">
        <f>'[2]841901_018010'!$E$56</f>
        <v>115989</v>
      </c>
      <c r="D9" s="34"/>
      <c r="E9" s="32"/>
      <c r="F9" s="34"/>
      <c r="G9" s="22"/>
    </row>
    <row r="10" spans="1:7" ht="15.75" customHeight="1">
      <c r="A10" s="191">
        <v>370000</v>
      </c>
      <c r="B10" s="31" t="s">
        <v>322</v>
      </c>
      <c r="C10" s="32">
        <f>'[2]370000_052020'!$E$55</f>
        <v>15000</v>
      </c>
      <c r="D10" s="192"/>
      <c r="E10" s="32"/>
      <c r="F10" s="192"/>
      <c r="G10" s="22"/>
    </row>
    <row r="11" spans="1:6" ht="18.75">
      <c r="A11" s="35">
        <v>841907</v>
      </c>
      <c r="B11" s="31" t="s">
        <v>22</v>
      </c>
      <c r="C11" s="36"/>
      <c r="D11" s="32"/>
      <c r="E11" s="36"/>
      <c r="F11" s="32"/>
    </row>
    <row r="12" spans="1:6" ht="18.75">
      <c r="A12" s="35">
        <v>680001</v>
      </c>
      <c r="B12" s="31" t="s">
        <v>23</v>
      </c>
      <c r="C12" s="36"/>
      <c r="D12" s="16">
        <f>'680001_013350'!E131</f>
        <v>132</v>
      </c>
      <c r="E12" s="36"/>
      <c r="F12" s="16"/>
    </row>
    <row r="13" spans="1:7" ht="15.75" customHeight="1">
      <c r="A13" s="30">
        <v>841403</v>
      </c>
      <c r="B13" s="31" t="s">
        <v>24</v>
      </c>
      <c r="C13" s="32">
        <f>'[2]841403_066020'!$E$55</f>
        <v>0</v>
      </c>
      <c r="D13" s="33">
        <f>'841403_066020'!E131</f>
        <v>79436</v>
      </c>
      <c r="E13" s="32"/>
      <c r="F13" s="34"/>
      <c r="G13" s="22"/>
    </row>
    <row r="14" spans="1:7" ht="15.75" customHeight="1">
      <c r="A14" s="30">
        <v>854234</v>
      </c>
      <c r="B14" s="31" t="s">
        <v>25</v>
      </c>
      <c r="C14" s="32"/>
      <c r="D14" s="34">
        <f>'854234_094260'!E131</f>
        <v>590</v>
      </c>
      <c r="E14" s="32"/>
      <c r="F14" s="34"/>
      <c r="G14" s="22"/>
    </row>
    <row r="15" spans="1:7" ht="15.75" customHeight="1">
      <c r="A15" s="30">
        <v>869041</v>
      </c>
      <c r="B15" s="31" t="s">
        <v>26</v>
      </c>
      <c r="C15" s="32">
        <f>'[2]869041_074031'!$E$55</f>
        <v>3237</v>
      </c>
      <c r="D15" s="34"/>
      <c r="E15" s="32"/>
      <c r="F15" s="34"/>
      <c r="G15" s="22"/>
    </row>
    <row r="16" spans="1:7" ht="15.75" customHeight="1">
      <c r="A16" s="30">
        <v>862101</v>
      </c>
      <c r="B16" s="31" t="s">
        <v>27</v>
      </c>
      <c r="C16" s="32">
        <f>'[2]862101_072111'!$E$55</f>
        <v>10916</v>
      </c>
      <c r="D16" s="34">
        <f>'862101_072111'!E131</f>
        <v>10916</v>
      </c>
      <c r="E16" s="32"/>
      <c r="F16" s="34"/>
      <c r="G16" s="22"/>
    </row>
    <row r="17" spans="1:7" ht="15.75" customHeight="1">
      <c r="A17" s="30">
        <v>882113</v>
      </c>
      <c r="B17" s="31" t="s">
        <v>28</v>
      </c>
      <c r="C17" s="32">
        <f>'[2]889942_106020'!$E$55</f>
        <v>414</v>
      </c>
      <c r="D17" s="34">
        <f>'882113_106020'!E131</f>
        <v>2860</v>
      </c>
      <c r="E17" s="32"/>
      <c r="F17" s="34"/>
      <c r="G17" s="22"/>
    </row>
    <row r="18" spans="1:7" ht="15.75" customHeight="1">
      <c r="A18" s="37">
        <v>882123</v>
      </c>
      <c r="B18" s="38" t="s">
        <v>29</v>
      </c>
      <c r="C18" s="39"/>
      <c r="D18" s="40">
        <f>'882123_103010'!E131</f>
        <v>1150</v>
      </c>
      <c r="E18" s="39"/>
      <c r="F18" s="40"/>
      <c r="G18" s="22"/>
    </row>
    <row r="19" spans="1:7" ht="15.75" customHeight="1">
      <c r="A19" s="37">
        <v>882129</v>
      </c>
      <c r="B19" s="38" t="s">
        <v>30</v>
      </c>
      <c r="C19" s="39"/>
      <c r="D19" s="40">
        <f>'882129_107060'!E131</f>
        <v>5830</v>
      </c>
      <c r="E19" s="39"/>
      <c r="F19" s="40"/>
      <c r="G19" s="22"/>
    </row>
    <row r="20" spans="1:7" ht="15.75" customHeight="1">
      <c r="A20" s="37">
        <v>882202</v>
      </c>
      <c r="B20" s="38" t="s">
        <v>31</v>
      </c>
      <c r="C20" s="39"/>
      <c r="D20" s="40">
        <f>'882202_101150'!E131</f>
        <v>300</v>
      </c>
      <c r="E20" s="39"/>
      <c r="F20" s="40"/>
      <c r="G20" s="22"/>
    </row>
    <row r="21" spans="1:7" ht="15.75" customHeight="1">
      <c r="A21" s="37">
        <v>910502</v>
      </c>
      <c r="B21" s="38" t="s">
        <v>32</v>
      </c>
      <c r="C21" s="39"/>
      <c r="D21" s="40">
        <f>'910502_082092'!E131</f>
        <v>2775</v>
      </c>
      <c r="E21" s="39"/>
      <c r="F21" s="40"/>
      <c r="G21" s="22"/>
    </row>
    <row r="22" spans="1:7" ht="15.75" customHeight="1">
      <c r="A22" s="37"/>
      <c r="B22" s="38"/>
      <c r="C22" s="39"/>
      <c r="D22" s="40"/>
      <c r="E22" s="39"/>
      <c r="F22" s="40"/>
      <c r="G22" s="22"/>
    </row>
    <row r="23" spans="1:7" ht="15.75" customHeight="1">
      <c r="A23" s="41"/>
      <c r="B23" s="42" t="s">
        <v>33</v>
      </c>
      <c r="C23" s="43">
        <f>SUM(C7:C21)</f>
        <v>413745</v>
      </c>
      <c r="D23" s="43">
        <f>SUM(D7:D21)</f>
        <v>147011</v>
      </c>
      <c r="E23" s="43"/>
      <c r="F23" s="43"/>
      <c r="G23" s="22"/>
    </row>
  </sheetData>
  <sheetProtection selectLockedCells="1" selectUnlockedCells="1"/>
  <printOptions headings="1"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82" r:id="rId1"/>
  <headerFooter alignWithMargins="0">
    <oddHeader>&amp;C&amp;P/&amp;N</oddHeader>
    <oddFooter>&amp;L&amp;F&amp;C&amp;D&amp;R&amp;A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131"/>
  <sheetViews>
    <sheetView view="pageBreakPreview" zoomScaleSheetLayoutView="100" workbookViewId="0" topLeftCell="A1">
      <selection activeCell="E129" sqref="E129"/>
    </sheetView>
  </sheetViews>
  <sheetFormatPr defaultColWidth="8.66015625" defaultRowHeight="18"/>
  <cols>
    <col min="1" max="1" width="8.91015625" style="77" customWidth="1"/>
    <col min="2" max="2" width="37.66015625" style="77" customWidth="1"/>
    <col min="3" max="4" width="8.91015625" style="78" customWidth="1"/>
    <col min="5" max="5" width="8.91015625" style="154" customWidth="1"/>
    <col min="6" max="6" width="8.91015625" style="171" customWidth="1"/>
    <col min="7" max="7" width="8.91015625" style="77" customWidth="1"/>
    <col min="8" max="8" width="15.25" style="77" customWidth="1"/>
    <col min="9" max="16384" width="8.91015625" style="77" customWidth="1"/>
  </cols>
  <sheetData>
    <row r="1" spans="1:6" ht="18.75">
      <c r="A1" s="79"/>
      <c r="B1" s="80"/>
      <c r="C1" s="81"/>
      <c r="D1" s="81"/>
      <c r="E1" s="153"/>
      <c r="F1" s="168"/>
    </row>
    <row r="2" spans="1:6" ht="18.75">
      <c r="A2" s="55"/>
      <c r="B2" s="48" t="s">
        <v>238</v>
      </c>
      <c r="C2" s="83"/>
      <c r="D2" s="83"/>
      <c r="E2" s="172"/>
      <c r="F2" s="131"/>
    </row>
    <row r="3" spans="1:6" ht="18.75">
      <c r="A3" s="55">
        <v>841112</v>
      </c>
      <c r="B3" s="85" t="s">
        <v>239</v>
      </c>
      <c r="C3" s="83">
        <v>2016</v>
      </c>
      <c r="D3" s="83" t="s">
        <v>240</v>
      </c>
      <c r="E3" s="172">
        <v>2017</v>
      </c>
      <c r="F3" s="131"/>
    </row>
    <row r="4" spans="1:6" ht="18.75">
      <c r="A4" s="55" t="s">
        <v>241</v>
      </c>
      <c r="B4" s="85"/>
      <c r="C4" s="83"/>
      <c r="D4" s="83"/>
      <c r="E4" s="172"/>
      <c r="F4" s="131"/>
    </row>
    <row r="5" spans="1:6" ht="18.75">
      <c r="A5" s="86" t="s">
        <v>35</v>
      </c>
      <c r="B5" s="87" t="s">
        <v>36</v>
      </c>
      <c r="C5" s="88"/>
      <c r="D5" s="88"/>
      <c r="E5" s="173"/>
      <c r="F5" s="119"/>
    </row>
    <row r="6" spans="1:6" ht="21" customHeight="1">
      <c r="A6" s="87" t="s">
        <v>37</v>
      </c>
      <c r="B6" s="52" t="s">
        <v>38</v>
      </c>
      <c r="C6" s="90"/>
      <c r="D6" s="90"/>
      <c r="E6" s="167"/>
      <c r="F6" s="119"/>
    </row>
    <row r="7" spans="1:6" ht="18.75" customHeight="1">
      <c r="A7" s="87" t="s">
        <v>39</v>
      </c>
      <c r="B7" s="52" t="s">
        <v>40</v>
      </c>
      <c r="C7" s="90"/>
      <c r="D7" s="90"/>
      <c r="E7" s="167"/>
      <c r="F7" s="119"/>
    </row>
    <row r="8" spans="1:6" ht="24.75" customHeight="1">
      <c r="A8" s="87" t="s">
        <v>41</v>
      </c>
      <c r="B8" s="52" t="s">
        <v>42</v>
      </c>
      <c r="C8" s="90"/>
      <c r="D8" s="90"/>
      <c r="E8" s="167"/>
      <c r="F8" s="119"/>
    </row>
    <row r="9" spans="1:6" ht="18.75" customHeight="1">
      <c r="A9" s="87" t="s">
        <v>43</v>
      </c>
      <c r="B9" s="52" t="s">
        <v>44</v>
      </c>
      <c r="C9" s="90"/>
      <c r="D9" s="90"/>
      <c r="E9" s="167"/>
      <c r="F9" s="119"/>
    </row>
    <row r="10" spans="1:6" ht="21" customHeight="1">
      <c r="A10" s="87" t="s">
        <v>45</v>
      </c>
      <c r="B10" s="52" t="s">
        <v>46</v>
      </c>
      <c r="C10" s="90"/>
      <c r="D10" s="90"/>
      <c r="E10" s="167"/>
      <c r="F10" s="119"/>
    </row>
    <row r="11" spans="1:6" ht="21" customHeight="1">
      <c r="A11" s="87" t="s">
        <v>47</v>
      </c>
      <c r="B11" s="52" t="s">
        <v>48</v>
      </c>
      <c r="C11" s="90"/>
      <c r="D11" s="90"/>
      <c r="E11" s="167"/>
      <c r="F11" s="119"/>
    </row>
    <row r="12" spans="1:6" ht="21" customHeight="1">
      <c r="A12" s="87" t="s">
        <v>49</v>
      </c>
      <c r="B12" s="52" t="s">
        <v>50</v>
      </c>
      <c r="C12" s="90"/>
      <c r="D12" s="90"/>
      <c r="E12" s="167"/>
      <c r="F12" s="119"/>
    </row>
    <row r="13" spans="1:8" ht="22.5" customHeight="1">
      <c r="A13" s="87" t="s">
        <v>51</v>
      </c>
      <c r="B13" s="52" t="s">
        <v>52</v>
      </c>
      <c r="C13" s="90"/>
      <c r="D13" s="90">
        <v>6</v>
      </c>
      <c r="E13" s="157">
        <v>44</v>
      </c>
      <c r="F13" s="119"/>
      <c r="G13" s="77" t="s">
        <v>242</v>
      </c>
      <c r="H13" s="77">
        <v>43200</v>
      </c>
    </row>
    <row r="14" spans="1:6" ht="20.25" customHeight="1">
      <c r="A14" s="87" t="s">
        <v>53</v>
      </c>
      <c r="B14" s="52" t="s">
        <v>54</v>
      </c>
      <c r="C14" s="90"/>
      <c r="D14" s="90"/>
      <c r="E14" s="167"/>
      <c r="F14" s="119"/>
    </row>
    <row r="15" spans="1:6" ht="18" customHeight="1">
      <c r="A15" s="87" t="s">
        <v>55</v>
      </c>
      <c r="B15" s="52" t="s">
        <v>56</v>
      </c>
      <c r="C15" s="90"/>
      <c r="D15" s="90"/>
      <c r="E15" s="167"/>
      <c r="F15" s="119"/>
    </row>
    <row r="16" spans="1:9" ht="18.75" customHeight="1">
      <c r="A16" s="87" t="s">
        <v>57</v>
      </c>
      <c r="B16" s="52" t="s">
        <v>58</v>
      </c>
      <c r="C16" s="90"/>
      <c r="D16" s="90"/>
      <c r="E16" s="167"/>
      <c r="F16" s="119"/>
      <c r="G16" s="145" t="s">
        <v>243</v>
      </c>
      <c r="H16" s="145" t="s">
        <v>313</v>
      </c>
      <c r="I16" s="145">
        <v>2344075</v>
      </c>
    </row>
    <row r="17" spans="1:9" ht="20.25" customHeight="1">
      <c r="A17" s="87" t="s">
        <v>59</v>
      </c>
      <c r="B17" s="52" t="s">
        <v>60</v>
      </c>
      <c r="C17" s="90"/>
      <c r="D17" s="90"/>
      <c r="E17" s="167"/>
      <c r="F17" s="119"/>
      <c r="G17" s="145" t="s">
        <v>244</v>
      </c>
      <c r="H17" s="145" t="s">
        <v>314</v>
      </c>
      <c r="I17" s="145">
        <v>1572221</v>
      </c>
    </row>
    <row r="18" spans="1:9" ht="18.75" customHeight="1">
      <c r="A18" s="85"/>
      <c r="B18" s="54" t="s">
        <v>61</v>
      </c>
      <c r="C18" s="93">
        <f>SUM(C6:C17)</f>
        <v>0</v>
      </c>
      <c r="D18" s="93">
        <f>SUM(D6:D17)</f>
        <v>6</v>
      </c>
      <c r="E18" s="158">
        <f>SUM(E6:E17)</f>
        <v>44</v>
      </c>
      <c r="F18" s="120"/>
      <c r="G18" s="145" t="s">
        <v>244</v>
      </c>
      <c r="H18" s="145" t="s">
        <v>245</v>
      </c>
      <c r="I18" s="145">
        <v>215388</v>
      </c>
    </row>
    <row r="19" spans="1:9" ht="18.75" customHeight="1">
      <c r="A19" s="87" t="s">
        <v>62</v>
      </c>
      <c r="B19" s="52" t="s">
        <v>63</v>
      </c>
      <c r="C19" s="90">
        <v>6056</v>
      </c>
      <c r="D19" s="90">
        <v>6382</v>
      </c>
      <c r="E19" s="146">
        <v>8200</v>
      </c>
      <c r="F19" s="119"/>
      <c r="G19" s="145" t="s">
        <v>246</v>
      </c>
      <c r="H19" s="145" t="s">
        <v>315</v>
      </c>
      <c r="I19" s="145">
        <v>2900000</v>
      </c>
    </row>
    <row r="20" spans="1:9" ht="24.75" customHeight="1">
      <c r="A20" s="87" t="s">
        <v>64</v>
      </c>
      <c r="B20" s="52" t="s">
        <v>65</v>
      </c>
      <c r="C20" s="90"/>
      <c r="D20" s="90"/>
      <c r="E20" s="146"/>
      <c r="F20" s="119"/>
      <c r="G20" s="145" t="s">
        <v>247</v>
      </c>
      <c r="H20" s="145" t="s">
        <v>316</v>
      </c>
      <c r="I20" s="145">
        <v>1167500</v>
      </c>
    </row>
    <row r="21" spans="1:9" ht="20.25" customHeight="1">
      <c r="A21" s="87" t="s">
        <v>66</v>
      </c>
      <c r="B21" s="52" t="s">
        <v>67</v>
      </c>
      <c r="C21" s="94">
        <v>100</v>
      </c>
      <c r="D21" s="94">
        <v>66</v>
      </c>
      <c r="E21" s="147">
        <v>124</v>
      </c>
      <c r="F21" s="119"/>
      <c r="G21" s="145"/>
      <c r="H21" s="145"/>
      <c r="I21" s="145">
        <f>SUM(I15:I20)</f>
        <v>8199184</v>
      </c>
    </row>
    <row r="22" spans="1:9" ht="17.25" customHeight="1">
      <c r="A22" s="87" t="s">
        <v>68</v>
      </c>
      <c r="B22" s="52" t="s">
        <v>69</v>
      </c>
      <c r="C22" s="90">
        <v>1172</v>
      </c>
      <c r="D22" s="90">
        <v>634</v>
      </c>
      <c r="E22" s="146">
        <v>800</v>
      </c>
      <c r="F22" s="119"/>
      <c r="G22" s="145" t="s">
        <v>317</v>
      </c>
      <c r="H22" s="145"/>
      <c r="I22" s="145"/>
    </row>
    <row r="23" spans="1:7" ht="18.75" customHeight="1">
      <c r="A23" s="85"/>
      <c r="B23" s="54" t="s">
        <v>70</v>
      </c>
      <c r="C23" s="93">
        <f>SUM(C19:C22)</f>
        <v>7328</v>
      </c>
      <c r="D23" s="93">
        <f>SUM(D19:D22)</f>
        <v>7082</v>
      </c>
      <c r="E23" s="174">
        <f>SUM(E19:E22)</f>
        <v>9124</v>
      </c>
      <c r="F23" s="120"/>
      <c r="G23" s="77" t="s">
        <v>248</v>
      </c>
    </row>
    <row r="24" spans="1:6" ht="18.75" customHeight="1">
      <c r="A24" s="85"/>
      <c r="B24" s="54" t="s">
        <v>71</v>
      </c>
      <c r="C24" s="93">
        <f>C23+C18</f>
        <v>7328</v>
      </c>
      <c r="D24" s="93">
        <f>D23+D18</f>
        <v>7088</v>
      </c>
      <c r="E24" s="174">
        <f>E23+E18</f>
        <v>9168</v>
      </c>
      <c r="F24" s="120"/>
    </row>
    <row r="25" spans="1:7" ht="18.75" customHeight="1">
      <c r="A25" s="87" t="s">
        <v>72</v>
      </c>
      <c r="B25" s="56" t="s">
        <v>73</v>
      </c>
      <c r="C25" s="95">
        <v>1952</v>
      </c>
      <c r="D25" s="95">
        <v>1676</v>
      </c>
      <c r="E25" s="148">
        <v>1830</v>
      </c>
      <c r="F25" s="119"/>
      <c r="G25" s="77" t="s">
        <v>249</v>
      </c>
    </row>
    <row r="26" spans="1:7" ht="18.75" customHeight="1">
      <c r="A26" s="87" t="s">
        <v>74</v>
      </c>
      <c r="B26" s="56" t="s">
        <v>75</v>
      </c>
      <c r="C26" s="95"/>
      <c r="D26" s="95"/>
      <c r="E26" s="148"/>
      <c r="F26" s="119"/>
      <c r="G26" s="77" t="s">
        <v>318</v>
      </c>
    </row>
    <row r="27" spans="1:9" ht="18" customHeight="1">
      <c r="A27" s="87" t="s">
        <v>76</v>
      </c>
      <c r="B27" s="56" t="s">
        <v>77</v>
      </c>
      <c r="C27" s="95"/>
      <c r="D27" s="95">
        <v>160</v>
      </c>
      <c r="E27" s="148">
        <v>33</v>
      </c>
      <c r="F27" s="119"/>
      <c r="G27" s="77" t="s">
        <v>250</v>
      </c>
      <c r="I27" s="77">
        <v>32240</v>
      </c>
    </row>
    <row r="28" spans="1:10" ht="18.75" customHeight="1">
      <c r="A28" s="87">
        <v>5215</v>
      </c>
      <c r="B28" s="56" t="s">
        <v>78</v>
      </c>
      <c r="C28" s="95"/>
      <c r="D28" s="95"/>
      <c r="E28" s="148"/>
      <c r="F28" s="119"/>
      <c r="J28" s="77" t="s">
        <v>251</v>
      </c>
    </row>
    <row r="29" spans="1:6" ht="18.75" customHeight="1">
      <c r="A29" s="87">
        <v>5216</v>
      </c>
      <c r="B29" s="56" t="s">
        <v>79</v>
      </c>
      <c r="C29" s="95"/>
      <c r="D29" s="95"/>
      <c r="E29" s="148"/>
      <c r="F29" s="119"/>
    </row>
    <row r="30" spans="1:9" ht="16.5" customHeight="1">
      <c r="A30" s="87" t="s">
        <v>80</v>
      </c>
      <c r="B30" s="56" t="s">
        <v>81</v>
      </c>
      <c r="C30" s="95"/>
      <c r="D30" s="95">
        <v>11</v>
      </c>
      <c r="E30" s="148">
        <v>22</v>
      </c>
      <c r="F30" s="119"/>
      <c r="G30" s="77" t="s">
        <v>252</v>
      </c>
      <c r="I30" s="77">
        <v>21960</v>
      </c>
    </row>
    <row r="31" spans="1:6" ht="28.5" customHeight="1">
      <c r="A31" s="85"/>
      <c r="B31" s="54" t="s">
        <v>253</v>
      </c>
      <c r="C31" s="97">
        <f>SUM(C25:C30)</f>
        <v>1952</v>
      </c>
      <c r="D31" s="97">
        <f>SUM(D25:D30)</f>
        <v>1847</v>
      </c>
      <c r="E31" s="165">
        <f>SUM(E25:E30)</f>
        <v>1885</v>
      </c>
      <c r="F31" s="120"/>
    </row>
    <row r="32" spans="1:7" ht="19.5" customHeight="1">
      <c r="A32" s="87" t="s">
        <v>82</v>
      </c>
      <c r="B32" s="52" t="s">
        <v>83</v>
      </c>
      <c r="C32" s="90">
        <v>20</v>
      </c>
      <c r="D32" s="90">
        <v>0</v>
      </c>
      <c r="E32" s="167">
        <v>20</v>
      </c>
      <c r="F32" s="119"/>
      <c r="G32" s="77" t="s">
        <v>254</v>
      </c>
    </row>
    <row r="33" spans="1:7" ht="20.25" customHeight="1">
      <c r="A33" s="87" t="s">
        <v>84</v>
      </c>
      <c r="B33" s="52" t="s">
        <v>85</v>
      </c>
      <c r="C33" s="90">
        <v>240</v>
      </c>
      <c r="D33" s="90">
        <v>263</v>
      </c>
      <c r="E33" s="167">
        <v>280</v>
      </c>
      <c r="F33" s="119"/>
      <c r="G33" s="77" t="s">
        <v>255</v>
      </c>
    </row>
    <row r="34" spans="1:6" ht="18.75" customHeight="1">
      <c r="A34" s="85"/>
      <c r="B34" s="54" t="s">
        <v>86</v>
      </c>
      <c r="C34" s="93">
        <f>SUM(C32:C33)</f>
        <v>260</v>
      </c>
      <c r="D34" s="93">
        <f>SUM(D32:D33)</f>
        <v>263</v>
      </c>
      <c r="E34" s="158">
        <f>SUM(E32:E33)</f>
        <v>300</v>
      </c>
      <c r="F34" s="120"/>
    </row>
    <row r="35" spans="1:7" ht="18" customHeight="1">
      <c r="A35" s="87" t="s">
        <v>87</v>
      </c>
      <c r="B35" s="52" t="s">
        <v>88</v>
      </c>
      <c r="C35" s="90">
        <v>300</v>
      </c>
      <c r="D35" s="90">
        <v>338</v>
      </c>
      <c r="E35" s="167">
        <v>340</v>
      </c>
      <c r="F35" s="119"/>
      <c r="G35" s="77" t="s">
        <v>256</v>
      </c>
    </row>
    <row r="36" spans="1:6" ht="21" customHeight="1">
      <c r="A36" s="87" t="s">
        <v>89</v>
      </c>
      <c r="B36" s="52" t="s">
        <v>90</v>
      </c>
      <c r="C36" s="90"/>
      <c r="D36" s="90"/>
      <c r="E36" s="167"/>
      <c r="F36" s="119"/>
    </row>
    <row r="37" spans="1:6" ht="21.75" customHeight="1">
      <c r="A37" s="85"/>
      <c r="B37" s="54" t="s">
        <v>91</v>
      </c>
      <c r="C37" s="93">
        <f>SUM(C35:C36)</f>
        <v>300</v>
      </c>
      <c r="D37" s="93">
        <f>SUM(D35:D36)</f>
        <v>338</v>
      </c>
      <c r="E37" s="158">
        <f>SUM(E35:E36)</f>
        <v>340</v>
      </c>
      <c r="F37" s="120"/>
    </row>
    <row r="38" spans="1:6" ht="18" customHeight="1">
      <c r="A38" s="87" t="s">
        <v>92</v>
      </c>
      <c r="B38" s="52" t="s">
        <v>93</v>
      </c>
      <c r="C38" s="90"/>
      <c r="D38" s="90"/>
      <c r="E38" s="167"/>
      <c r="F38" s="119"/>
    </row>
    <row r="39" spans="1:6" ht="16.5" customHeight="1">
      <c r="A39" s="87" t="s">
        <v>94</v>
      </c>
      <c r="B39" s="52" t="s">
        <v>95</v>
      </c>
      <c r="C39" s="90"/>
      <c r="D39" s="90"/>
      <c r="E39" s="167"/>
      <c r="F39" s="119"/>
    </row>
    <row r="40" spans="1:6" ht="18.75" customHeight="1">
      <c r="A40" s="87" t="s">
        <v>96</v>
      </c>
      <c r="B40" s="52" t="s">
        <v>97</v>
      </c>
      <c r="C40" s="90"/>
      <c r="D40" s="90"/>
      <c r="E40" s="167"/>
      <c r="F40" s="119"/>
    </row>
    <row r="41" spans="1:6" ht="18.75" customHeight="1">
      <c r="A41" s="87" t="s">
        <v>98</v>
      </c>
      <c r="B41" s="52" t="s">
        <v>99</v>
      </c>
      <c r="C41" s="90"/>
      <c r="D41" s="90"/>
      <c r="E41" s="167"/>
      <c r="F41" s="119"/>
    </row>
    <row r="42" spans="1:7" ht="18" customHeight="1">
      <c r="A42" s="87" t="s">
        <v>100</v>
      </c>
      <c r="B42" s="52" t="s">
        <v>101</v>
      </c>
      <c r="C42" s="90">
        <v>50</v>
      </c>
      <c r="D42" s="90">
        <v>41</v>
      </c>
      <c r="E42" s="167">
        <v>50</v>
      </c>
      <c r="F42" s="119"/>
      <c r="G42" s="77" t="s">
        <v>257</v>
      </c>
    </row>
    <row r="43" spans="1:6" ht="20.25" customHeight="1">
      <c r="A43" s="85"/>
      <c r="B43" s="54" t="s">
        <v>102</v>
      </c>
      <c r="C43" s="93">
        <f>SUM(C41:C42)</f>
        <v>50</v>
      </c>
      <c r="D43" s="93">
        <f>SUM(D41:D42)</f>
        <v>41</v>
      </c>
      <c r="E43" s="158">
        <f>SUM(E41:E42)</f>
        <v>50</v>
      </c>
      <c r="F43" s="120"/>
    </row>
    <row r="44" spans="1:6" ht="20.25" customHeight="1">
      <c r="A44" s="85" t="s">
        <v>103</v>
      </c>
      <c r="B44" s="59" t="s">
        <v>104</v>
      </c>
      <c r="C44" s="98"/>
      <c r="D44" s="98"/>
      <c r="E44" s="175"/>
      <c r="F44" s="120"/>
    </row>
    <row r="45" spans="1:6" ht="20.25" customHeight="1">
      <c r="A45" s="85" t="s">
        <v>105</v>
      </c>
      <c r="B45" s="54" t="s">
        <v>106</v>
      </c>
      <c r="C45" s="93">
        <v>50</v>
      </c>
      <c r="D45" s="93">
        <v>276</v>
      </c>
      <c r="E45" s="158">
        <v>50</v>
      </c>
      <c r="F45" s="120"/>
    </row>
    <row r="46" spans="1:6" ht="18.75" customHeight="1">
      <c r="A46" s="87">
        <v>533711</v>
      </c>
      <c r="B46" s="52" t="s">
        <v>107</v>
      </c>
      <c r="C46" s="90">
        <v>100</v>
      </c>
      <c r="D46" s="90">
        <v>44</v>
      </c>
      <c r="E46" s="167">
        <v>50</v>
      </c>
      <c r="F46" s="119"/>
    </row>
    <row r="47" spans="1:6" ht="18.75" customHeight="1">
      <c r="A47" s="87" t="s">
        <v>108</v>
      </c>
      <c r="B47" s="52" t="s">
        <v>109</v>
      </c>
      <c r="C47" s="90">
        <v>1950</v>
      </c>
      <c r="D47" s="90">
        <v>1998</v>
      </c>
      <c r="E47" s="167">
        <v>2050</v>
      </c>
      <c r="F47" s="119"/>
    </row>
    <row r="48" spans="1:6" ht="18.75" customHeight="1">
      <c r="A48" s="87" t="s">
        <v>110</v>
      </c>
      <c r="B48" s="52" t="s">
        <v>111</v>
      </c>
      <c r="C48" s="90"/>
      <c r="D48" s="90"/>
      <c r="E48" s="167"/>
      <c r="F48" s="119"/>
    </row>
    <row r="49" spans="1:6" ht="18" customHeight="1">
      <c r="A49" s="87" t="s">
        <v>112</v>
      </c>
      <c r="B49" s="52" t="s">
        <v>113</v>
      </c>
      <c r="C49" s="100"/>
      <c r="D49" s="100"/>
      <c r="E49" s="176"/>
      <c r="F49" s="169"/>
    </row>
    <row r="50" spans="1:6" ht="18" customHeight="1">
      <c r="A50" s="85"/>
      <c r="B50" s="54" t="s">
        <v>114</v>
      </c>
      <c r="C50" s="93">
        <f>SUM(C46:C49)</f>
        <v>2050</v>
      </c>
      <c r="D50" s="93">
        <f>SUM(D46:D49)</f>
        <v>2042</v>
      </c>
      <c r="E50" s="158">
        <f>SUM(E46:E49)</f>
        <v>2100</v>
      </c>
      <c r="F50" s="120"/>
    </row>
    <row r="51" spans="1:8" ht="18.75" customHeight="1">
      <c r="A51" s="87" t="s">
        <v>115</v>
      </c>
      <c r="B51" s="52" t="s">
        <v>116</v>
      </c>
      <c r="C51" s="90"/>
      <c r="D51" s="90">
        <v>24</v>
      </c>
      <c r="E51" s="157">
        <v>94</v>
      </c>
      <c r="F51" s="119"/>
      <c r="G51" s="77" t="s">
        <v>242</v>
      </c>
      <c r="H51" s="77">
        <v>93300</v>
      </c>
    </row>
    <row r="52" spans="1:6" ht="18.75" customHeight="1">
      <c r="A52" s="87" t="s">
        <v>117</v>
      </c>
      <c r="B52" s="52" t="s">
        <v>118</v>
      </c>
      <c r="C52" s="90">
        <v>50</v>
      </c>
      <c r="D52" s="90">
        <v>123</v>
      </c>
      <c r="E52" s="167">
        <v>50</v>
      </c>
      <c r="F52" s="119"/>
    </row>
    <row r="53" spans="1:6" ht="18.75" customHeight="1">
      <c r="A53" s="85"/>
      <c r="B53" s="54" t="s">
        <v>119</v>
      </c>
      <c r="C53" s="93">
        <f>SUM(C51:C52)</f>
        <v>50</v>
      </c>
      <c r="D53" s="93">
        <f>SUM(D51:D52)</f>
        <v>147</v>
      </c>
      <c r="E53" s="158">
        <f>SUM(E51:E52)</f>
        <v>144</v>
      </c>
      <c r="F53" s="120"/>
    </row>
    <row r="54" spans="1:7" ht="21.75" customHeight="1">
      <c r="A54" s="87" t="s">
        <v>120</v>
      </c>
      <c r="B54" s="52" t="s">
        <v>121</v>
      </c>
      <c r="C54" s="90">
        <v>201</v>
      </c>
      <c r="D54" s="90">
        <v>225</v>
      </c>
      <c r="E54" s="167">
        <v>203</v>
      </c>
      <c r="F54" s="119">
        <f>E37+E43+E44+E45+E34+E52+E58</f>
        <v>802</v>
      </c>
      <c r="G54" s="77">
        <f>F54*27%</f>
        <v>216.54000000000002</v>
      </c>
    </row>
    <row r="55" spans="1:6" ht="18.75" customHeight="1">
      <c r="A55" s="87">
        <v>36423</v>
      </c>
      <c r="B55" s="52" t="s">
        <v>122</v>
      </c>
      <c r="C55" s="90">
        <v>1350</v>
      </c>
      <c r="D55" s="90">
        <v>1746</v>
      </c>
      <c r="E55" s="167">
        <v>2187</v>
      </c>
      <c r="F55" s="119"/>
    </row>
    <row r="56" spans="1:6" ht="18.75" customHeight="1">
      <c r="A56" s="87" t="s">
        <v>123</v>
      </c>
      <c r="B56" s="52" t="s">
        <v>124</v>
      </c>
      <c r="C56" s="90"/>
      <c r="D56" s="90"/>
      <c r="E56" s="167"/>
      <c r="F56" s="119"/>
    </row>
    <row r="57" spans="1:6" ht="20.25" customHeight="1">
      <c r="A57" s="87" t="s">
        <v>125</v>
      </c>
      <c r="B57" s="52" t="s">
        <v>258</v>
      </c>
      <c r="C57" s="90"/>
      <c r="D57" s="90"/>
      <c r="E57" s="167"/>
      <c r="F57" s="119"/>
    </row>
    <row r="58" spans="1:9" ht="20.25" customHeight="1">
      <c r="A58" s="87" t="s">
        <v>127</v>
      </c>
      <c r="B58" s="52" t="s">
        <v>128</v>
      </c>
      <c r="C58" s="94">
        <v>34</v>
      </c>
      <c r="D58" s="94">
        <v>4622</v>
      </c>
      <c r="E58" s="157">
        <v>12</v>
      </c>
      <c r="F58" s="170" t="s">
        <v>259</v>
      </c>
      <c r="I58" s="77" t="s">
        <v>260</v>
      </c>
    </row>
    <row r="59" spans="1:6" ht="18" customHeight="1">
      <c r="A59" s="85"/>
      <c r="B59" s="54" t="s">
        <v>129</v>
      </c>
      <c r="C59" s="93">
        <f>SUM(C54:C58)</f>
        <v>1585</v>
      </c>
      <c r="D59" s="93">
        <f>SUM(D54:D58)</f>
        <v>6593</v>
      </c>
      <c r="E59" s="158">
        <f>SUM(E54:E58)</f>
        <v>2402</v>
      </c>
      <c r="F59" s="120"/>
    </row>
    <row r="60" spans="1:6" ht="18.75" customHeight="1">
      <c r="A60" s="85"/>
      <c r="B60" s="54" t="s">
        <v>130</v>
      </c>
      <c r="C60" s="93">
        <f>C59+C53+C50+C37+C34+C45</f>
        <v>4295</v>
      </c>
      <c r="D60" s="93">
        <f>D59+D53+D50+D37+D34+D45+D43</f>
        <v>9700</v>
      </c>
      <c r="E60" s="158">
        <f>E59+E53+E50+E37+E34+E45</f>
        <v>5336</v>
      </c>
      <c r="F60" s="120"/>
    </row>
    <row r="61" spans="1:6" ht="18.75">
      <c r="A61" s="87" t="s">
        <v>131</v>
      </c>
      <c r="B61" s="63" t="s">
        <v>261</v>
      </c>
      <c r="C61" s="94"/>
      <c r="D61" s="94"/>
      <c r="E61" s="157"/>
      <c r="F61" s="119"/>
    </row>
    <row r="62" spans="1:6" ht="19.5" customHeight="1">
      <c r="A62" s="87" t="s">
        <v>132</v>
      </c>
      <c r="B62" s="63" t="s">
        <v>262</v>
      </c>
      <c r="C62" s="94"/>
      <c r="D62" s="94"/>
      <c r="E62" s="157"/>
      <c r="F62" s="119"/>
    </row>
    <row r="63" spans="1:6" ht="28.5" customHeight="1">
      <c r="A63" s="85"/>
      <c r="B63" s="65" t="s">
        <v>133</v>
      </c>
      <c r="C63" s="102">
        <f>SUM(C61:C62)</f>
        <v>0</v>
      </c>
      <c r="D63" s="102"/>
      <c r="E63" s="159"/>
      <c r="F63" s="127"/>
    </row>
    <row r="64" spans="1:6" ht="18" customHeight="1">
      <c r="A64" s="87" t="s">
        <v>134</v>
      </c>
      <c r="B64" s="63" t="s">
        <v>135</v>
      </c>
      <c r="C64" s="94"/>
      <c r="D64" s="94"/>
      <c r="E64" s="157"/>
      <c r="F64" s="119"/>
    </row>
    <row r="65" spans="1:6" ht="20.25" customHeight="1">
      <c r="A65" s="87"/>
      <c r="B65" s="63" t="s">
        <v>263</v>
      </c>
      <c r="C65" s="94"/>
      <c r="D65" s="94"/>
      <c r="E65" s="157"/>
      <c r="F65" s="119"/>
    </row>
    <row r="66" spans="1:6" ht="23.25" customHeight="1">
      <c r="A66" s="85"/>
      <c r="B66" s="65" t="s">
        <v>136</v>
      </c>
      <c r="C66" s="102">
        <f>SUM(C64:C65)</f>
        <v>0</v>
      </c>
      <c r="D66" s="102"/>
      <c r="E66" s="159"/>
      <c r="F66" s="127"/>
    </row>
    <row r="67" spans="1:6" ht="19.5" customHeight="1">
      <c r="A67" s="87" t="s">
        <v>137</v>
      </c>
      <c r="B67" s="65" t="s">
        <v>138</v>
      </c>
      <c r="C67" s="94"/>
      <c r="D67" s="94"/>
      <c r="E67" s="157"/>
      <c r="F67" s="119"/>
    </row>
    <row r="68" spans="1:6" ht="23.25" customHeight="1">
      <c r="A68" s="87" t="s">
        <v>139</v>
      </c>
      <c r="B68" s="63" t="s">
        <v>140</v>
      </c>
      <c r="C68" s="94"/>
      <c r="D68" s="94"/>
      <c r="E68" s="157"/>
      <c r="F68" s="119"/>
    </row>
    <row r="69" spans="1:6" ht="18" customHeight="1">
      <c r="A69" s="87" t="s">
        <v>141</v>
      </c>
      <c r="B69" s="63" t="s">
        <v>142</v>
      </c>
      <c r="C69" s="94"/>
      <c r="D69" s="94"/>
      <c r="E69" s="157"/>
      <c r="F69" s="119"/>
    </row>
    <row r="70" spans="1:6" ht="23.25" customHeight="1">
      <c r="A70" s="87"/>
      <c r="B70" s="63" t="s">
        <v>143</v>
      </c>
      <c r="C70" s="94"/>
      <c r="D70" s="94"/>
      <c r="E70" s="157"/>
      <c r="F70" s="119"/>
    </row>
    <row r="71" spans="1:6" ht="24.75" customHeight="1">
      <c r="A71" s="87" t="s">
        <v>144</v>
      </c>
      <c r="B71" s="63" t="s">
        <v>145</v>
      </c>
      <c r="C71" s="94"/>
      <c r="D71" s="94"/>
      <c r="E71" s="157"/>
      <c r="F71" s="119"/>
    </row>
    <row r="72" spans="1:6" ht="18.75" customHeight="1">
      <c r="A72" s="87" t="s">
        <v>146</v>
      </c>
      <c r="B72" s="63" t="s">
        <v>147</v>
      </c>
      <c r="C72" s="94"/>
      <c r="D72" s="94"/>
      <c r="E72" s="157"/>
      <c r="F72" s="119"/>
    </row>
    <row r="73" spans="1:6" ht="19.5" customHeight="1">
      <c r="A73" s="85"/>
      <c r="B73" s="65" t="s">
        <v>148</v>
      </c>
      <c r="C73" s="102">
        <f>SUM(C68:C72)</f>
        <v>0</v>
      </c>
      <c r="D73" s="102"/>
      <c r="E73" s="159"/>
      <c r="F73" s="120"/>
    </row>
    <row r="74" spans="1:6" ht="17.25" customHeight="1">
      <c r="A74" s="85"/>
      <c r="B74" s="65" t="s">
        <v>149</v>
      </c>
      <c r="C74" s="102">
        <f>C73+C67+C66+C63</f>
        <v>0</v>
      </c>
      <c r="D74" s="102"/>
      <c r="E74" s="159"/>
      <c r="F74" s="120"/>
    </row>
    <row r="75" spans="1:6" ht="25.5" customHeight="1">
      <c r="A75" s="87" t="s">
        <v>150</v>
      </c>
      <c r="B75" s="63" t="s">
        <v>151</v>
      </c>
      <c r="C75" s="94"/>
      <c r="D75" s="94">
        <v>345</v>
      </c>
      <c r="E75" s="157"/>
      <c r="F75" s="119"/>
    </row>
    <row r="76" spans="1:6" ht="23.25" customHeight="1">
      <c r="A76" s="87" t="s">
        <v>152</v>
      </c>
      <c r="B76" s="63" t="s">
        <v>153</v>
      </c>
      <c r="C76" s="94"/>
      <c r="D76" s="94"/>
      <c r="E76" s="157"/>
      <c r="F76" s="119"/>
    </row>
    <row r="77" spans="1:6" ht="18.75" customHeight="1">
      <c r="A77" s="87" t="s">
        <v>154</v>
      </c>
      <c r="B77" s="63" t="s">
        <v>155</v>
      </c>
      <c r="C77" s="94"/>
      <c r="D77" s="94"/>
      <c r="E77" s="157"/>
      <c r="F77" s="119"/>
    </row>
    <row r="78" spans="1:6" ht="19.5" customHeight="1">
      <c r="A78" s="85"/>
      <c r="B78" s="65" t="s">
        <v>156</v>
      </c>
      <c r="C78" s="102">
        <f>SUM(C75:C77)</f>
        <v>0</v>
      </c>
      <c r="D78" s="102">
        <f>SUM(D75:D77)</f>
        <v>345</v>
      </c>
      <c r="E78" s="159">
        <f>SUM(E75:E77)</f>
        <v>0</v>
      </c>
      <c r="F78" s="120"/>
    </row>
    <row r="79" spans="1:6" ht="26.25" customHeight="1">
      <c r="A79" s="87" t="s">
        <v>157</v>
      </c>
      <c r="B79" s="63" t="s">
        <v>158</v>
      </c>
      <c r="C79" s="94">
        <v>23387</v>
      </c>
      <c r="D79" s="94">
        <v>22880</v>
      </c>
      <c r="E79" s="157">
        <v>26633</v>
      </c>
      <c r="F79" s="169"/>
    </row>
    <row r="80" spans="1:6" ht="22.5" customHeight="1">
      <c r="A80" s="87" t="s">
        <v>159</v>
      </c>
      <c r="B80" s="63" t="s">
        <v>160</v>
      </c>
      <c r="C80" s="94"/>
      <c r="D80" s="94"/>
      <c r="E80" s="157"/>
      <c r="F80" s="119"/>
    </row>
    <row r="81" spans="1:6" ht="21" customHeight="1">
      <c r="A81" s="87" t="s">
        <v>161</v>
      </c>
      <c r="B81" s="63" t="s">
        <v>162</v>
      </c>
      <c r="C81" s="94"/>
      <c r="D81" s="94"/>
      <c r="E81" s="157"/>
      <c r="F81" s="119"/>
    </row>
    <row r="82" spans="1:6" ht="24.75" customHeight="1">
      <c r="A82" s="85"/>
      <c r="B82" s="65" t="s">
        <v>163</v>
      </c>
      <c r="C82" s="102">
        <f>SUM(C79:C80)</f>
        <v>23387</v>
      </c>
      <c r="D82" s="102">
        <f>SUM(D79:D80)</f>
        <v>22880</v>
      </c>
      <c r="E82" s="159">
        <f>SUM(E79:E80)</f>
        <v>26633</v>
      </c>
      <c r="F82" s="120"/>
    </row>
    <row r="83" spans="1:6" ht="25.5" customHeight="1">
      <c r="A83" s="87" t="s">
        <v>164</v>
      </c>
      <c r="B83" s="52" t="s">
        <v>165</v>
      </c>
      <c r="C83" s="90"/>
      <c r="D83" s="90"/>
      <c r="E83" s="167"/>
      <c r="F83" s="119"/>
    </row>
    <row r="84" spans="1:6" ht="19.5" customHeight="1">
      <c r="A84" s="87" t="s">
        <v>166</v>
      </c>
      <c r="B84" s="52" t="s">
        <v>167</v>
      </c>
      <c r="C84" s="90"/>
      <c r="D84" s="90"/>
      <c r="E84" s="167"/>
      <c r="F84" s="119"/>
    </row>
    <row r="85" spans="1:6" ht="20.25" customHeight="1">
      <c r="A85" s="87" t="s">
        <v>168</v>
      </c>
      <c r="B85" s="52" t="s">
        <v>169</v>
      </c>
      <c r="C85" s="90"/>
      <c r="D85" s="90"/>
      <c r="E85" s="167"/>
      <c r="F85" s="119"/>
    </row>
    <row r="86" spans="1:6" ht="23.25" customHeight="1">
      <c r="A86" s="87" t="s">
        <v>170</v>
      </c>
      <c r="B86" s="52" t="s">
        <v>171</v>
      </c>
      <c r="C86" s="90"/>
      <c r="D86" s="90"/>
      <c r="E86" s="167"/>
      <c r="F86" s="119"/>
    </row>
    <row r="87" spans="1:6" ht="23.25" customHeight="1">
      <c r="A87" s="87"/>
      <c r="B87" s="54" t="s">
        <v>172</v>
      </c>
      <c r="C87" s="90">
        <f>SUM(C83:C86)</f>
        <v>0</v>
      </c>
      <c r="D87" s="90"/>
      <c r="E87" s="167"/>
      <c r="F87" s="119"/>
    </row>
    <row r="88" spans="1:6" ht="18.75">
      <c r="A88" s="87" t="s">
        <v>173</v>
      </c>
      <c r="B88" s="54" t="s">
        <v>174</v>
      </c>
      <c r="C88" s="90"/>
      <c r="D88" s="90"/>
      <c r="E88" s="167"/>
      <c r="F88" s="119"/>
    </row>
    <row r="89" spans="1:7" ht="18.75" customHeight="1">
      <c r="A89" s="85"/>
      <c r="B89" s="54" t="s">
        <v>175</v>
      </c>
      <c r="C89" s="93">
        <f>C88+C87+C82</f>
        <v>23387</v>
      </c>
      <c r="D89" s="93">
        <f>D88+D87+D82</f>
        <v>22880</v>
      </c>
      <c r="E89" s="158">
        <f>E88+E87+E82</f>
        <v>26633</v>
      </c>
      <c r="F89" s="120"/>
      <c r="G89" s="77" t="s">
        <v>312</v>
      </c>
    </row>
    <row r="90" spans="1:6" ht="19.5" customHeight="1">
      <c r="A90" s="85"/>
      <c r="B90" s="54" t="s">
        <v>176</v>
      </c>
      <c r="C90" s="97">
        <f>C78+C74+C60+C31+C24+C89</f>
        <v>36962</v>
      </c>
      <c r="D90" s="97">
        <f>D78+D74+D60+D31+D24+D89</f>
        <v>41860</v>
      </c>
      <c r="E90" s="165">
        <f>E78+E74+E60+E31+E24+E89</f>
        <v>43022</v>
      </c>
      <c r="F90" s="120"/>
    </row>
    <row r="91" spans="1:6" ht="21.75" customHeight="1">
      <c r="A91" s="87" t="s">
        <v>177</v>
      </c>
      <c r="B91" s="52" t="s">
        <v>178</v>
      </c>
      <c r="C91" s="90"/>
      <c r="D91" s="90"/>
      <c r="E91" s="167"/>
      <c r="F91" s="119"/>
    </row>
    <row r="92" spans="1:6" ht="19.5" customHeight="1">
      <c r="A92" s="87" t="s">
        <v>179</v>
      </c>
      <c r="B92" s="52" t="s">
        <v>180</v>
      </c>
      <c r="C92" s="90"/>
      <c r="D92" s="90"/>
      <c r="E92" s="167"/>
      <c r="F92" s="119"/>
    </row>
    <row r="93" spans="1:6" ht="18.75" customHeight="1">
      <c r="A93" s="87"/>
      <c r="B93" s="52" t="s">
        <v>181</v>
      </c>
      <c r="C93" s="90"/>
      <c r="D93" s="90"/>
      <c r="E93" s="167"/>
      <c r="F93" s="119"/>
    </row>
    <row r="94" spans="1:6" ht="21" customHeight="1">
      <c r="A94" s="87" t="s">
        <v>182</v>
      </c>
      <c r="B94" s="52" t="s">
        <v>183</v>
      </c>
      <c r="C94" s="90"/>
      <c r="D94" s="90"/>
      <c r="E94" s="167"/>
      <c r="F94" s="119"/>
    </row>
    <row r="95" spans="1:6" ht="22.5" customHeight="1">
      <c r="A95" s="87" t="s">
        <v>184</v>
      </c>
      <c r="B95" s="52" t="s">
        <v>185</v>
      </c>
      <c r="C95" s="90"/>
      <c r="D95" s="90"/>
      <c r="E95" s="167"/>
      <c r="F95" s="119"/>
    </row>
    <row r="96" spans="1:6" ht="20.25" customHeight="1">
      <c r="A96" s="87" t="s">
        <v>184</v>
      </c>
      <c r="B96" s="52" t="s">
        <v>186</v>
      </c>
      <c r="C96" s="90"/>
      <c r="D96" s="90"/>
      <c r="E96" s="167"/>
      <c r="F96" s="119"/>
    </row>
    <row r="97" spans="1:6" ht="24.75" customHeight="1">
      <c r="A97" s="87" t="s">
        <v>187</v>
      </c>
      <c r="B97" s="52" t="s">
        <v>188</v>
      </c>
      <c r="C97" s="90"/>
      <c r="D97" s="90"/>
      <c r="E97" s="167"/>
      <c r="F97" s="119"/>
    </row>
    <row r="98" spans="1:6" ht="20.25" customHeight="1">
      <c r="A98" s="85"/>
      <c r="B98" s="54" t="s">
        <v>189</v>
      </c>
      <c r="C98" s="93">
        <f>SUM(C91:C96)</f>
        <v>0</v>
      </c>
      <c r="D98" s="93">
        <f>SUM(D91:D96)</f>
        <v>0</v>
      </c>
      <c r="E98" s="158">
        <f>SUM(E91:E96)</f>
        <v>0</v>
      </c>
      <c r="F98" s="120"/>
    </row>
    <row r="99" spans="1:6" ht="18.75" customHeight="1">
      <c r="A99" s="87" t="s">
        <v>190</v>
      </c>
      <c r="B99" s="52" t="s">
        <v>191</v>
      </c>
      <c r="C99" s="90"/>
      <c r="D99" s="90"/>
      <c r="E99" s="167"/>
      <c r="F99" s="119"/>
    </row>
    <row r="100" spans="1:6" ht="18" customHeight="1">
      <c r="A100" s="87" t="s">
        <v>192</v>
      </c>
      <c r="B100" s="52" t="s">
        <v>193</v>
      </c>
      <c r="C100" s="90"/>
      <c r="D100" s="90"/>
      <c r="E100" s="167"/>
      <c r="F100" s="119"/>
    </row>
    <row r="101" spans="1:6" ht="21" customHeight="1">
      <c r="A101" s="87" t="s">
        <v>194</v>
      </c>
      <c r="B101" s="52" t="s">
        <v>195</v>
      </c>
      <c r="C101" s="90"/>
      <c r="D101" s="90"/>
      <c r="E101" s="167"/>
      <c r="F101" s="119"/>
    </row>
    <row r="102" spans="1:6" ht="27" customHeight="1">
      <c r="A102" s="87" t="s">
        <v>196</v>
      </c>
      <c r="B102" s="52" t="s">
        <v>197</v>
      </c>
      <c r="C102" s="90"/>
      <c r="D102" s="90"/>
      <c r="E102" s="167"/>
      <c r="F102" s="119"/>
    </row>
    <row r="103" spans="1:6" ht="20.25" customHeight="1">
      <c r="A103" s="85"/>
      <c r="B103" s="54" t="s">
        <v>198</v>
      </c>
      <c r="C103" s="93">
        <f>SUM(C99:C102)</f>
        <v>0</v>
      </c>
      <c r="D103" s="93">
        <f>SUM(D99:D102)</f>
        <v>0</v>
      </c>
      <c r="E103" s="158">
        <f>SUM(E99:E102)</f>
        <v>0</v>
      </c>
      <c r="F103" s="120"/>
    </row>
    <row r="104" spans="1:6" ht="27" customHeight="1">
      <c r="A104" s="87">
        <v>246</v>
      </c>
      <c r="B104" s="52" t="s">
        <v>199</v>
      </c>
      <c r="C104" s="90"/>
      <c r="D104" s="90"/>
      <c r="E104" s="167"/>
      <c r="F104" s="119"/>
    </row>
    <row r="105" spans="1:6" ht="29.25" customHeight="1">
      <c r="A105" s="87">
        <v>247</v>
      </c>
      <c r="B105" s="52" t="s">
        <v>200</v>
      </c>
      <c r="C105" s="90"/>
      <c r="D105" s="90"/>
      <c r="E105" s="167"/>
      <c r="F105" s="119"/>
    </row>
    <row r="106" spans="1:6" ht="25.5" customHeight="1">
      <c r="A106" s="87">
        <v>249</v>
      </c>
      <c r="B106" s="52" t="s">
        <v>201</v>
      </c>
      <c r="C106" s="90"/>
      <c r="D106" s="90"/>
      <c r="E106" s="167"/>
      <c r="F106" s="119"/>
    </row>
    <row r="107" spans="1:6" ht="27.75" customHeight="1">
      <c r="A107" s="85"/>
      <c r="B107" s="54" t="s">
        <v>202</v>
      </c>
      <c r="C107" s="93">
        <f>SUM(C104:C106)</f>
        <v>0</v>
      </c>
      <c r="D107" s="93">
        <f>SUM(D104:D106)</f>
        <v>0</v>
      </c>
      <c r="E107" s="158">
        <f>SUM(E104:E106)</f>
        <v>0</v>
      </c>
      <c r="F107" s="120"/>
    </row>
    <row r="108" spans="1:6" ht="21" customHeight="1">
      <c r="A108" s="87" t="s">
        <v>203</v>
      </c>
      <c r="B108" s="52" t="s">
        <v>204</v>
      </c>
      <c r="C108" s="90"/>
      <c r="D108" s="90"/>
      <c r="E108" s="167"/>
      <c r="F108" s="119"/>
    </row>
    <row r="109" spans="1:6" ht="24.75" customHeight="1">
      <c r="A109" s="87" t="s">
        <v>205</v>
      </c>
      <c r="B109" s="52" t="s">
        <v>167</v>
      </c>
      <c r="C109" s="90"/>
      <c r="D109" s="90"/>
      <c r="E109" s="167"/>
      <c r="F109" s="119"/>
    </row>
    <row r="110" spans="1:6" ht="19.5" customHeight="1">
      <c r="A110" s="87" t="s">
        <v>206</v>
      </c>
      <c r="B110" s="52" t="s">
        <v>169</v>
      </c>
      <c r="C110" s="90"/>
      <c r="D110" s="90"/>
      <c r="E110" s="167"/>
      <c r="F110" s="119"/>
    </row>
    <row r="111" spans="1:6" ht="16.5" customHeight="1">
      <c r="A111" s="87" t="s">
        <v>207</v>
      </c>
      <c r="B111" s="52" t="s">
        <v>171</v>
      </c>
      <c r="C111" s="90"/>
      <c r="D111" s="90"/>
      <c r="E111" s="167"/>
      <c r="F111" s="119"/>
    </row>
    <row r="112" spans="1:6" ht="24.75" customHeight="1">
      <c r="A112" s="87"/>
      <c r="B112" s="54" t="s">
        <v>208</v>
      </c>
      <c r="C112" s="90">
        <f>SUM(C108:C111)</f>
        <v>0</v>
      </c>
      <c r="D112" s="90">
        <f>SUM(D108:D111)</f>
        <v>0</v>
      </c>
      <c r="E112" s="167">
        <f>SUM(E108:E111)</f>
        <v>0</v>
      </c>
      <c r="F112" s="120"/>
    </row>
    <row r="113" spans="1:6" ht="20.25" customHeight="1">
      <c r="A113" s="87"/>
      <c r="B113" s="54" t="s">
        <v>209</v>
      </c>
      <c r="C113" s="90">
        <f>C112+C107+C103+C98</f>
        <v>0</v>
      </c>
      <c r="D113" s="90">
        <f>D112+D107+D103+D98</f>
        <v>0</v>
      </c>
      <c r="E113" s="167">
        <f>E112+E107+E103+E98</f>
        <v>0</v>
      </c>
      <c r="F113" s="120"/>
    </row>
    <row r="114" spans="1:6" ht="25.5" customHeight="1">
      <c r="A114" s="85"/>
      <c r="B114" s="54" t="s">
        <v>210</v>
      </c>
      <c r="C114" s="97">
        <f>C113+C90</f>
        <v>36962</v>
      </c>
      <c r="D114" s="97">
        <f>D113+D90</f>
        <v>41860</v>
      </c>
      <c r="E114" s="165">
        <f>E113+E90</f>
        <v>43022</v>
      </c>
      <c r="F114" s="131"/>
    </row>
    <row r="115" spans="1:6" ht="33" customHeight="1">
      <c r="A115" s="86" t="s">
        <v>211</v>
      </c>
      <c r="B115" s="63" t="s">
        <v>212</v>
      </c>
      <c r="C115" s="94"/>
      <c r="D115" s="94"/>
      <c r="E115" s="157"/>
      <c r="F115" s="132"/>
    </row>
    <row r="116" spans="1:6" ht="24" customHeight="1">
      <c r="A116" s="86" t="s">
        <v>213</v>
      </c>
      <c r="B116" s="63" t="s">
        <v>214</v>
      </c>
      <c r="C116" s="94"/>
      <c r="D116" s="94"/>
      <c r="E116" s="157"/>
      <c r="F116" s="132"/>
    </row>
    <row r="117" spans="1:6" ht="23.25" customHeight="1">
      <c r="A117" s="104"/>
      <c r="B117" s="65" t="s">
        <v>215</v>
      </c>
      <c r="C117" s="102">
        <f>SUM(C115:C116)</f>
        <v>0</v>
      </c>
      <c r="D117" s="102">
        <f>SUM(D115:D116)</f>
        <v>0</v>
      </c>
      <c r="E117" s="159">
        <f>SUM(E115:E116)</f>
        <v>0</v>
      </c>
      <c r="F117" s="131"/>
    </row>
    <row r="118" spans="1:6" ht="18.75">
      <c r="A118" s="86" t="s">
        <v>216</v>
      </c>
      <c r="B118" s="105" t="s">
        <v>217</v>
      </c>
      <c r="C118" s="106"/>
      <c r="D118" s="106"/>
      <c r="E118" s="156"/>
      <c r="F118" s="132"/>
    </row>
    <row r="119" spans="1:6" ht="19.5" customHeight="1">
      <c r="A119" s="86" t="s">
        <v>218</v>
      </c>
      <c r="B119" s="63" t="s">
        <v>219</v>
      </c>
      <c r="C119" s="94"/>
      <c r="D119" s="94"/>
      <c r="E119" s="157"/>
      <c r="F119" s="132"/>
    </row>
    <row r="120" spans="1:6" ht="21.75" customHeight="1">
      <c r="A120" s="86" t="s">
        <v>220</v>
      </c>
      <c r="B120" s="63" t="s">
        <v>221</v>
      </c>
      <c r="C120" s="94"/>
      <c r="D120" s="94"/>
      <c r="E120" s="157"/>
      <c r="F120" s="132"/>
    </row>
    <row r="121" spans="1:6" ht="24" customHeight="1">
      <c r="A121" s="86" t="s">
        <v>222</v>
      </c>
      <c r="B121" s="63" t="s">
        <v>223</v>
      </c>
      <c r="C121" s="94"/>
      <c r="D121" s="94"/>
      <c r="E121" s="157"/>
      <c r="F121" s="132"/>
    </row>
    <row r="122" spans="1:6" ht="18.75" customHeight="1">
      <c r="A122" s="86" t="s">
        <v>224</v>
      </c>
      <c r="B122" s="63" t="s">
        <v>225</v>
      </c>
      <c r="C122" s="94"/>
      <c r="D122" s="94"/>
      <c r="E122" s="157"/>
      <c r="F122" s="132"/>
    </row>
    <row r="123" spans="1:6" ht="24.75" customHeight="1">
      <c r="A123" s="86" t="s">
        <v>226</v>
      </c>
      <c r="B123" s="63" t="s">
        <v>227</v>
      </c>
      <c r="C123" s="94"/>
      <c r="D123" s="94"/>
      <c r="E123" s="157"/>
      <c r="F123" s="132"/>
    </row>
    <row r="124" spans="1:6" ht="18.75" customHeight="1">
      <c r="A124" s="104">
        <v>297</v>
      </c>
      <c r="B124" s="65" t="s">
        <v>228</v>
      </c>
      <c r="C124" s="102">
        <f>SUM(C118:C123)</f>
        <v>0</v>
      </c>
      <c r="D124" s="102">
        <f>SUM(D118:D123)</f>
        <v>0</v>
      </c>
      <c r="E124" s="159">
        <f>SUM(E118:E123)</f>
        <v>0</v>
      </c>
      <c r="F124" s="131"/>
    </row>
    <row r="125" spans="1:6" ht="18.75">
      <c r="A125" s="86" t="s">
        <v>229</v>
      </c>
      <c r="B125" s="105" t="s">
        <v>230</v>
      </c>
      <c r="C125" s="106"/>
      <c r="D125" s="106"/>
      <c r="E125" s="156"/>
      <c r="F125" s="132"/>
    </row>
    <row r="126" spans="1:6" ht="18.75">
      <c r="A126" s="86" t="s">
        <v>231</v>
      </c>
      <c r="B126" s="105" t="s">
        <v>232</v>
      </c>
      <c r="C126" s="106"/>
      <c r="D126" s="106"/>
      <c r="E126" s="156"/>
      <c r="F126" s="132"/>
    </row>
    <row r="127" spans="1:6" ht="18.75">
      <c r="A127" s="86">
        <v>5915</v>
      </c>
      <c r="B127" s="105" t="s">
        <v>233</v>
      </c>
      <c r="C127" s="106"/>
      <c r="D127" s="106"/>
      <c r="E127" s="156"/>
      <c r="F127" s="132"/>
    </row>
    <row r="128" spans="1:6" ht="18.75">
      <c r="A128" s="86">
        <v>5916</v>
      </c>
      <c r="B128" s="105" t="s">
        <v>234</v>
      </c>
      <c r="C128" s="106"/>
      <c r="D128" s="106"/>
      <c r="E128" s="156"/>
      <c r="F128" s="132"/>
    </row>
    <row r="129" spans="1:6" ht="18.75">
      <c r="A129" s="104"/>
      <c r="B129" s="108" t="s">
        <v>235</v>
      </c>
      <c r="C129" s="109">
        <f>SUM(C125:C128)</f>
        <v>0</v>
      </c>
      <c r="D129" s="109">
        <f>SUM(D125:D128)</f>
        <v>0</v>
      </c>
      <c r="E129" s="155">
        <f>SUM(E125:E128)</f>
        <v>0</v>
      </c>
      <c r="F129" s="131"/>
    </row>
    <row r="130" spans="1:6" ht="18.75">
      <c r="A130" s="104"/>
      <c r="B130" s="108" t="s">
        <v>236</v>
      </c>
      <c r="C130" s="109"/>
      <c r="D130" s="109"/>
      <c r="E130" s="155"/>
      <c r="F130" s="131"/>
    </row>
    <row r="131" spans="1:6" ht="18.75">
      <c r="A131" s="104"/>
      <c r="B131" s="54" t="s">
        <v>237</v>
      </c>
      <c r="C131" s="97">
        <f>C130+C114</f>
        <v>36962</v>
      </c>
      <c r="D131" s="97">
        <f>D130+D114</f>
        <v>41860</v>
      </c>
      <c r="E131" s="165">
        <f>E130+E114</f>
        <v>43022</v>
      </c>
      <c r="F131" s="131"/>
    </row>
  </sheetData>
  <sheetProtection selectLockedCells="1" selectUnlockedCells="1"/>
  <printOptions headings="1"/>
  <pageMargins left="0.7086614173228347" right="0.7086614173228347" top="0.7480314960629921" bottom="0.7480314960629921" header="0.5118110236220472" footer="0.5118110236220472"/>
  <pageSetup fitToHeight="2" fitToWidth="1" horizontalDpi="300" verticalDpi="300" orientation="portrait" paperSize="9" scale="47" r:id="rId1"/>
  <headerFooter alignWithMargins="0">
    <oddHeader>&amp;C&amp;P/&amp;N</oddHeader>
    <oddFooter>&amp;L&amp;F&amp;C&amp;D&amp;R&amp;A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F131"/>
  <sheetViews>
    <sheetView view="pageBreakPreview" zoomScaleSheetLayoutView="100" zoomScalePageLayoutView="0" workbookViewId="0" topLeftCell="A1">
      <selection activeCell="B3" sqref="B3"/>
    </sheetView>
  </sheetViews>
  <sheetFormatPr defaultColWidth="8.66015625" defaultRowHeight="18"/>
  <cols>
    <col min="2" max="2" width="37.66015625" style="0" customWidth="1"/>
    <col min="6" max="6" width="8.91015625" style="111" customWidth="1"/>
  </cols>
  <sheetData>
    <row r="1" spans="1:6" ht="18.75">
      <c r="A1" s="44"/>
      <c r="B1" s="45"/>
      <c r="C1" s="46"/>
      <c r="D1" s="112"/>
      <c r="E1" s="46"/>
      <c r="F1" s="113"/>
    </row>
    <row r="2" spans="1:6" ht="18.75">
      <c r="A2" s="47"/>
      <c r="B2" s="48" t="s">
        <v>238</v>
      </c>
      <c r="C2" s="49"/>
      <c r="D2" s="114"/>
      <c r="E2" s="49"/>
      <c r="F2" s="115"/>
    </row>
    <row r="3" spans="1:6" ht="18.75">
      <c r="A3" s="47">
        <v>841907</v>
      </c>
      <c r="B3" s="48" t="s">
        <v>264</v>
      </c>
      <c r="C3" s="49">
        <v>2016</v>
      </c>
      <c r="D3" s="114" t="s">
        <v>34</v>
      </c>
      <c r="E3" s="49">
        <v>2017</v>
      </c>
      <c r="F3" s="115"/>
    </row>
    <row r="4" spans="1:6" ht="18.75">
      <c r="A4" s="47" t="s">
        <v>265</v>
      </c>
      <c r="B4" s="48"/>
      <c r="C4" s="49"/>
      <c r="D4" s="114"/>
      <c r="E4" s="49"/>
      <c r="F4" s="115"/>
    </row>
    <row r="5" spans="1:6" ht="18.75">
      <c r="A5" s="50" t="s">
        <v>35</v>
      </c>
      <c r="B5" s="51" t="s">
        <v>36</v>
      </c>
      <c r="C5" s="50"/>
      <c r="D5" s="116"/>
      <c r="E5" s="50"/>
      <c r="F5" s="117"/>
    </row>
    <row r="6" spans="1:6" ht="21" customHeight="1">
      <c r="A6" s="51" t="s">
        <v>37</v>
      </c>
      <c r="B6" s="52" t="s">
        <v>38</v>
      </c>
      <c r="C6" s="53"/>
      <c r="D6" s="118"/>
      <c r="E6" s="53"/>
      <c r="F6" s="119"/>
    </row>
    <row r="7" spans="1:6" ht="18.75" customHeight="1">
      <c r="A7" s="51" t="s">
        <v>39</v>
      </c>
      <c r="B7" s="52" t="s">
        <v>40</v>
      </c>
      <c r="C7" s="53"/>
      <c r="D7" s="118"/>
      <c r="E7" s="53"/>
      <c r="F7" s="119"/>
    </row>
    <row r="8" spans="1:6" ht="24.75" customHeight="1">
      <c r="A8" s="51" t="s">
        <v>41</v>
      </c>
      <c r="B8" s="52" t="s">
        <v>42</v>
      </c>
      <c r="C8" s="53"/>
      <c r="D8" s="118"/>
      <c r="E8" s="53"/>
      <c r="F8" s="119"/>
    </row>
    <row r="9" spans="1:6" ht="18.75" customHeight="1">
      <c r="A9" s="51" t="s">
        <v>43</v>
      </c>
      <c r="B9" s="52" t="s">
        <v>44</v>
      </c>
      <c r="C9" s="53"/>
      <c r="D9" s="118"/>
      <c r="E9" s="53"/>
      <c r="F9" s="119"/>
    </row>
    <row r="10" spans="1:6" ht="21" customHeight="1">
      <c r="A10" s="51" t="s">
        <v>45</v>
      </c>
      <c r="B10" s="52" t="s">
        <v>46</v>
      </c>
      <c r="C10" s="53"/>
      <c r="D10" s="118"/>
      <c r="E10" s="53"/>
      <c r="F10" s="119"/>
    </row>
    <row r="11" spans="1:6" ht="21" customHeight="1">
      <c r="A11" s="51" t="s">
        <v>47</v>
      </c>
      <c r="B11" s="52" t="s">
        <v>48</v>
      </c>
      <c r="C11" s="53"/>
      <c r="D11" s="118"/>
      <c r="E11" s="53"/>
      <c r="F11" s="119"/>
    </row>
    <row r="12" spans="1:6" ht="21" customHeight="1">
      <c r="A12" s="51" t="s">
        <v>49</v>
      </c>
      <c r="B12" s="52" t="s">
        <v>50</v>
      </c>
      <c r="C12" s="53"/>
      <c r="D12" s="118"/>
      <c r="E12" s="53"/>
      <c r="F12" s="119"/>
    </row>
    <row r="13" spans="1:6" ht="22.5" customHeight="1">
      <c r="A13" s="51" t="s">
        <v>51</v>
      </c>
      <c r="B13" s="52" t="s">
        <v>52</v>
      </c>
      <c r="C13" s="53"/>
      <c r="D13" s="118"/>
      <c r="E13" s="53"/>
      <c r="F13" s="119"/>
    </row>
    <row r="14" spans="1:6" ht="20.25" customHeight="1">
      <c r="A14" s="51" t="s">
        <v>53</v>
      </c>
      <c r="B14" s="52" t="s">
        <v>54</v>
      </c>
      <c r="C14" s="53"/>
      <c r="D14" s="118"/>
      <c r="E14" s="53"/>
      <c r="F14" s="119"/>
    </row>
    <row r="15" spans="1:6" ht="18" customHeight="1">
      <c r="A15" s="51" t="s">
        <v>55</v>
      </c>
      <c r="B15" s="52" t="s">
        <v>56</v>
      </c>
      <c r="C15" s="53"/>
      <c r="D15" s="118"/>
      <c r="E15" s="53"/>
      <c r="F15" s="119"/>
    </row>
    <row r="16" spans="1:6" ht="18.75" customHeight="1">
      <c r="A16" s="51" t="s">
        <v>57</v>
      </c>
      <c r="B16" s="52" t="s">
        <v>58</v>
      </c>
      <c r="C16" s="53"/>
      <c r="D16" s="118"/>
      <c r="E16" s="53"/>
      <c r="F16" s="119"/>
    </row>
    <row r="17" spans="1:6" ht="20.25" customHeight="1">
      <c r="A17" s="51" t="s">
        <v>59</v>
      </c>
      <c r="B17" s="52" t="s">
        <v>60</v>
      </c>
      <c r="C17" s="53"/>
      <c r="D17" s="118"/>
      <c r="E17" s="53"/>
      <c r="F17" s="119"/>
    </row>
    <row r="18" spans="1:6" ht="18.75" customHeight="1">
      <c r="A18" s="48"/>
      <c r="B18" s="54" t="s">
        <v>61</v>
      </c>
      <c r="C18" s="55">
        <f>SUM(C6:C17)</f>
        <v>0</v>
      </c>
      <c r="D18" s="72"/>
      <c r="E18" s="55"/>
      <c r="F18" s="120"/>
    </row>
    <row r="19" spans="1:6" ht="18.75" customHeight="1">
      <c r="A19" s="51" t="s">
        <v>62</v>
      </c>
      <c r="B19" s="52" t="s">
        <v>63</v>
      </c>
      <c r="C19" s="53"/>
      <c r="D19" s="118"/>
      <c r="E19" s="53"/>
      <c r="F19" s="119"/>
    </row>
    <row r="20" spans="1:6" ht="24.75" customHeight="1">
      <c r="A20" s="51" t="s">
        <v>64</v>
      </c>
      <c r="B20" s="52" t="s">
        <v>65</v>
      </c>
      <c r="C20" s="53"/>
      <c r="D20" s="118"/>
      <c r="E20" s="53"/>
      <c r="F20" s="119"/>
    </row>
    <row r="21" spans="1:6" ht="20.25" customHeight="1">
      <c r="A21" s="51" t="s">
        <v>66</v>
      </c>
      <c r="B21" s="52" t="s">
        <v>67</v>
      </c>
      <c r="C21" s="53"/>
      <c r="D21" s="118"/>
      <c r="E21" s="53"/>
      <c r="F21" s="119"/>
    </row>
    <row r="22" spans="1:6" ht="17.25" customHeight="1">
      <c r="A22" s="51" t="s">
        <v>68</v>
      </c>
      <c r="B22" s="52" t="s">
        <v>69</v>
      </c>
      <c r="C22" s="53"/>
      <c r="D22" s="118"/>
      <c r="E22" s="53"/>
      <c r="F22" s="119"/>
    </row>
    <row r="23" spans="1:6" ht="18.75" customHeight="1">
      <c r="A23" s="48"/>
      <c r="B23" s="54" t="s">
        <v>70</v>
      </c>
      <c r="C23" s="55">
        <f>SUM(C19:C22)</f>
        <v>0</v>
      </c>
      <c r="D23" s="72"/>
      <c r="E23" s="55"/>
      <c r="F23" s="120"/>
    </row>
    <row r="24" spans="1:6" ht="18.75" customHeight="1">
      <c r="A24" s="48"/>
      <c r="B24" s="54" t="s">
        <v>71</v>
      </c>
      <c r="C24" s="55">
        <f>C23+C18</f>
        <v>0</v>
      </c>
      <c r="D24" s="72"/>
      <c r="E24" s="55"/>
      <c r="F24" s="120"/>
    </row>
    <row r="25" spans="1:6" ht="18.75" customHeight="1">
      <c r="A25" s="51" t="s">
        <v>72</v>
      </c>
      <c r="B25" s="56" t="s">
        <v>73</v>
      </c>
      <c r="C25" s="57"/>
      <c r="D25" s="121"/>
      <c r="E25" s="57"/>
      <c r="F25" s="119"/>
    </row>
    <row r="26" spans="1:6" ht="18.75" customHeight="1">
      <c r="A26" s="51" t="s">
        <v>74</v>
      </c>
      <c r="B26" s="56" t="s">
        <v>75</v>
      </c>
      <c r="C26" s="57"/>
      <c r="D26" s="121"/>
      <c r="E26" s="57"/>
      <c r="F26" s="119"/>
    </row>
    <row r="27" spans="1:6" ht="18" customHeight="1">
      <c r="A27" s="51" t="s">
        <v>76</v>
      </c>
      <c r="B27" s="56" t="s">
        <v>77</v>
      </c>
      <c r="C27" s="57"/>
      <c r="D27" s="121"/>
      <c r="E27" s="57"/>
      <c r="F27" s="119"/>
    </row>
    <row r="28" spans="1:6" ht="18.75" customHeight="1">
      <c r="A28" s="51">
        <v>5215</v>
      </c>
      <c r="B28" s="56" t="s">
        <v>78</v>
      </c>
      <c r="C28" s="57"/>
      <c r="D28" s="121"/>
      <c r="E28" s="57"/>
      <c r="F28" s="119"/>
    </row>
    <row r="29" spans="1:6" ht="18.75" customHeight="1">
      <c r="A29" s="51">
        <v>5216</v>
      </c>
      <c r="B29" s="56" t="s">
        <v>79</v>
      </c>
      <c r="C29" s="57"/>
      <c r="D29" s="121"/>
      <c r="E29" s="57"/>
      <c r="F29" s="119"/>
    </row>
    <row r="30" spans="1:6" ht="16.5" customHeight="1">
      <c r="A30" s="51" t="s">
        <v>80</v>
      </c>
      <c r="B30" s="56" t="s">
        <v>81</v>
      </c>
      <c r="C30" s="57"/>
      <c r="D30" s="121"/>
      <c r="E30" s="57"/>
      <c r="F30" s="119"/>
    </row>
    <row r="31" spans="1:6" ht="28.5" customHeight="1">
      <c r="A31" s="48"/>
      <c r="B31" s="54" t="s">
        <v>253</v>
      </c>
      <c r="C31" s="58">
        <f>SUM(C25:C30)</f>
        <v>0</v>
      </c>
      <c r="D31" s="122"/>
      <c r="E31" s="58"/>
      <c r="F31" s="120"/>
    </row>
    <row r="32" spans="1:6" ht="19.5" customHeight="1">
      <c r="A32" s="51" t="s">
        <v>82</v>
      </c>
      <c r="B32" s="52" t="s">
        <v>83</v>
      </c>
      <c r="C32" s="53"/>
      <c r="D32" s="118"/>
      <c r="E32" s="53"/>
      <c r="F32" s="119"/>
    </row>
    <row r="33" spans="1:6" ht="20.25" customHeight="1">
      <c r="A33" s="51" t="s">
        <v>84</v>
      </c>
      <c r="B33" s="52" t="s">
        <v>85</v>
      </c>
      <c r="C33" s="53"/>
      <c r="D33" s="118"/>
      <c r="E33" s="53"/>
      <c r="F33" s="119"/>
    </row>
    <row r="34" spans="1:6" ht="18.75" customHeight="1">
      <c r="A34" s="48"/>
      <c r="B34" s="54" t="s">
        <v>86</v>
      </c>
      <c r="C34" s="55">
        <f>SUM(C32:C33)</f>
        <v>0</v>
      </c>
      <c r="D34" s="72"/>
      <c r="E34" s="55"/>
      <c r="F34" s="120"/>
    </row>
    <row r="35" spans="1:6" ht="18" customHeight="1">
      <c r="A35" s="51" t="s">
        <v>87</v>
      </c>
      <c r="B35" s="52" t="s">
        <v>88</v>
      </c>
      <c r="C35" s="53"/>
      <c r="D35" s="118"/>
      <c r="E35" s="53"/>
      <c r="F35" s="119"/>
    </row>
    <row r="36" spans="1:6" ht="21" customHeight="1">
      <c r="A36" s="51" t="s">
        <v>89</v>
      </c>
      <c r="B36" s="52" t="s">
        <v>90</v>
      </c>
      <c r="C36" s="53"/>
      <c r="D36" s="118"/>
      <c r="E36" s="53"/>
      <c r="F36" s="119"/>
    </row>
    <row r="37" spans="1:6" ht="21.75" customHeight="1">
      <c r="A37" s="48"/>
      <c r="B37" s="54" t="s">
        <v>91</v>
      </c>
      <c r="C37" s="55">
        <f>SUM(C35:C36)</f>
        <v>0</v>
      </c>
      <c r="D37" s="72"/>
      <c r="E37" s="55"/>
      <c r="F37" s="120"/>
    </row>
    <row r="38" spans="1:6" ht="18" customHeight="1">
      <c r="A38" s="51" t="s">
        <v>92</v>
      </c>
      <c r="B38" s="52" t="s">
        <v>93</v>
      </c>
      <c r="C38" s="53"/>
      <c r="D38" s="118"/>
      <c r="E38" s="53"/>
      <c r="F38" s="119"/>
    </row>
    <row r="39" spans="1:6" ht="16.5" customHeight="1">
      <c r="A39" s="51" t="s">
        <v>94</v>
      </c>
      <c r="B39" s="52" t="s">
        <v>95</v>
      </c>
      <c r="C39" s="53"/>
      <c r="D39" s="118"/>
      <c r="E39" s="53"/>
      <c r="F39" s="119"/>
    </row>
    <row r="40" spans="1:6" ht="18.75" customHeight="1">
      <c r="A40" s="51" t="s">
        <v>96</v>
      </c>
      <c r="B40" s="52" t="s">
        <v>97</v>
      </c>
      <c r="C40" s="53"/>
      <c r="D40" s="118"/>
      <c r="E40" s="53"/>
      <c r="F40" s="119"/>
    </row>
    <row r="41" spans="1:6" ht="18.75" customHeight="1">
      <c r="A41" s="51" t="s">
        <v>98</v>
      </c>
      <c r="B41" s="52" t="s">
        <v>99</v>
      </c>
      <c r="C41" s="53"/>
      <c r="D41" s="118"/>
      <c r="E41" s="53"/>
      <c r="F41" s="119"/>
    </row>
    <row r="42" spans="1:6" ht="18" customHeight="1">
      <c r="A42" s="51" t="s">
        <v>100</v>
      </c>
      <c r="B42" s="52" t="s">
        <v>101</v>
      </c>
      <c r="C42" s="53"/>
      <c r="D42" s="118"/>
      <c r="E42" s="53"/>
      <c r="F42" s="119"/>
    </row>
    <row r="43" spans="1:6" ht="20.25" customHeight="1">
      <c r="A43" s="48"/>
      <c r="B43" s="54" t="s">
        <v>102</v>
      </c>
      <c r="C43" s="55">
        <f>SUM(C41:C42)</f>
        <v>0</v>
      </c>
      <c r="D43" s="72"/>
      <c r="E43" s="55"/>
      <c r="F43" s="120"/>
    </row>
    <row r="44" spans="1:6" ht="20.25" customHeight="1">
      <c r="A44" s="48" t="s">
        <v>103</v>
      </c>
      <c r="B44" s="59" t="s">
        <v>104</v>
      </c>
      <c r="C44" s="60"/>
      <c r="D44" s="123"/>
      <c r="E44" s="60"/>
      <c r="F44" s="120"/>
    </row>
    <row r="45" spans="1:6" ht="20.25" customHeight="1">
      <c r="A45" s="48" t="s">
        <v>105</v>
      </c>
      <c r="B45" s="54" t="s">
        <v>106</v>
      </c>
      <c r="C45" s="55"/>
      <c r="D45" s="72"/>
      <c r="E45" s="55"/>
      <c r="F45" s="120"/>
    </row>
    <row r="46" spans="1:6" ht="18.75" customHeight="1">
      <c r="A46" s="51">
        <v>533711</v>
      </c>
      <c r="B46" s="52" t="s">
        <v>107</v>
      </c>
      <c r="C46" s="53"/>
      <c r="D46" s="118"/>
      <c r="E46" s="53"/>
      <c r="F46" s="119"/>
    </row>
    <row r="47" spans="1:6" ht="18.75" customHeight="1">
      <c r="A47" s="51" t="s">
        <v>108</v>
      </c>
      <c r="B47" s="52" t="s">
        <v>109</v>
      </c>
      <c r="C47" s="53"/>
      <c r="D47" s="118"/>
      <c r="E47" s="53"/>
      <c r="F47" s="119"/>
    </row>
    <row r="48" spans="1:6" ht="18.75" customHeight="1">
      <c r="A48" s="51" t="s">
        <v>110</v>
      </c>
      <c r="B48" s="52" t="s">
        <v>111</v>
      </c>
      <c r="C48" s="53"/>
      <c r="D48" s="118"/>
      <c r="E48" s="53"/>
      <c r="F48" s="119"/>
    </row>
    <row r="49" spans="1:6" ht="18" customHeight="1">
      <c r="A49" s="51" t="s">
        <v>112</v>
      </c>
      <c r="B49" s="52" t="s">
        <v>113</v>
      </c>
      <c r="C49" s="53"/>
      <c r="D49" s="118"/>
      <c r="E49" s="53"/>
      <c r="F49" s="119"/>
    </row>
    <row r="50" spans="1:6" ht="18" customHeight="1">
      <c r="A50" s="48"/>
      <c r="B50" s="54" t="s">
        <v>114</v>
      </c>
      <c r="C50" s="55">
        <f>SUM(C46:C49)</f>
        <v>0</v>
      </c>
      <c r="D50" s="72"/>
      <c r="E50" s="55"/>
      <c r="F50" s="120"/>
    </row>
    <row r="51" spans="1:6" ht="18.75" customHeight="1">
      <c r="A51" s="51" t="s">
        <v>115</v>
      </c>
      <c r="B51" s="52" t="s">
        <v>116</v>
      </c>
      <c r="C51" s="53"/>
      <c r="D51" s="118"/>
      <c r="E51" s="53"/>
      <c r="F51" s="119"/>
    </row>
    <row r="52" spans="1:6" ht="18.75" customHeight="1">
      <c r="A52" s="51" t="s">
        <v>117</v>
      </c>
      <c r="B52" s="52" t="s">
        <v>118</v>
      </c>
      <c r="C52" s="53"/>
      <c r="D52" s="118"/>
      <c r="E52" s="53"/>
      <c r="F52" s="119"/>
    </row>
    <row r="53" spans="1:6" ht="18.75" customHeight="1">
      <c r="A53" s="48"/>
      <c r="B53" s="54" t="s">
        <v>119</v>
      </c>
      <c r="C53" s="55">
        <f>SUM(C51:C52)</f>
        <v>0</v>
      </c>
      <c r="D53" s="72"/>
      <c r="E53" s="55"/>
      <c r="F53" s="120"/>
    </row>
    <row r="54" spans="1:6" ht="21.75" customHeight="1">
      <c r="A54" s="51" t="s">
        <v>120</v>
      </c>
      <c r="B54" s="52" t="s">
        <v>121</v>
      </c>
      <c r="C54" s="53"/>
      <c r="D54" s="118"/>
      <c r="E54" s="53"/>
      <c r="F54" s="119"/>
    </row>
    <row r="55" spans="1:6" ht="18.75" customHeight="1">
      <c r="A55" s="51">
        <v>36423</v>
      </c>
      <c r="B55" s="52" t="s">
        <v>122</v>
      </c>
      <c r="C55" s="53"/>
      <c r="D55" s="118"/>
      <c r="E55" s="53"/>
      <c r="F55" s="119"/>
    </row>
    <row r="56" spans="1:6" ht="18.75" customHeight="1">
      <c r="A56" s="51" t="s">
        <v>123</v>
      </c>
      <c r="B56" s="52" t="s">
        <v>124</v>
      </c>
      <c r="C56" s="53"/>
      <c r="D56" s="118"/>
      <c r="E56" s="53"/>
      <c r="F56" s="119"/>
    </row>
    <row r="57" spans="1:6" ht="20.25" customHeight="1">
      <c r="A57" s="51" t="s">
        <v>125</v>
      </c>
      <c r="B57" s="52" t="s">
        <v>126</v>
      </c>
      <c r="C57" s="53"/>
      <c r="D57" s="118"/>
      <c r="E57" s="53"/>
      <c r="F57" s="119"/>
    </row>
    <row r="58" spans="1:6" ht="20.25" customHeight="1">
      <c r="A58" s="51" t="s">
        <v>127</v>
      </c>
      <c r="B58" s="52" t="s">
        <v>128</v>
      </c>
      <c r="C58" s="53"/>
      <c r="D58" s="118"/>
      <c r="E58" s="53"/>
      <c r="F58" s="119"/>
    </row>
    <row r="59" spans="1:6" ht="18" customHeight="1">
      <c r="A59" s="48"/>
      <c r="B59" s="54" t="s">
        <v>129</v>
      </c>
      <c r="C59" s="55">
        <f>SUM(C54:C58)</f>
        <v>0</v>
      </c>
      <c r="D59" s="72"/>
      <c r="E59" s="55"/>
      <c r="F59" s="120"/>
    </row>
    <row r="60" spans="1:6" ht="18.75" customHeight="1">
      <c r="A60" s="48"/>
      <c r="B60" s="54" t="s">
        <v>130</v>
      </c>
      <c r="C60" s="55">
        <f>C59+C53+C50+C37+C34</f>
        <v>0</v>
      </c>
      <c r="D60" s="72"/>
      <c r="E60" s="55"/>
      <c r="F60" s="120"/>
    </row>
    <row r="61" spans="1:6" ht="18.75">
      <c r="A61" s="51" t="s">
        <v>131</v>
      </c>
      <c r="B61" s="61" t="s">
        <v>261</v>
      </c>
      <c r="C61" s="62"/>
      <c r="D61" s="124"/>
      <c r="E61" s="62"/>
      <c r="F61" s="119"/>
    </row>
    <row r="62" spans="1:6" ht="19.5" customHeight="1">
      <c r="A62" s="51" t="s">
        <v>132</v>
      </c>
      <c r="B62" s="63" t="s">
        <v>262</v>
      </c>
      <c r="C62" s="64"/>
      <c r="D62" s="125"/>
      <c r="E62" s="64"/>
      <c r="F62" s="119"/>
    </row>
    <row r="63" spans="1:6" ht="28.5" customHeight="1">
      <c r="A63" s="48"/>
      <c r="B63" s="65" t="s">
        <v>133</v>
      </c>
      <c r="C63" s="66">
        <f>SUM(C61:C62)</f>
        <v>0</v>
      </c>
      <c r="D63" s="126"/>
      <c r="E63" s="66"/>
      <c r="F63" s="127"/>
    </row>
    <row r="64" spans="1:6" ht="18" customHeight="1">
      <c r="A64" s="51" t="s">
        <v>134</v>
      </c>
      <c r="B64" s="63" t="s">
        <v>135</v>
      </c>
      <c r="C64" s="64"/>
      <c r="D64" s="125"/>
      <c r="E64" s="64"/>
      <c r="F64" s="119"/>
    </row>
    <row r="65" spans="1:6" ht="20.25" customHeight="1">
      <c r="A65" s="51"/>
      <c r="B65" s="63" t="s">
        <v>263</v>
      </c>
      <c r="C65" s="64"/>
      <c r="D65" s="125"/>
      <c r="E65" s="64"/>
      <c r="F65" s="119"/>
    </row>
    <row r="66" spans="1:6" ht="23.25" customHeight="1">
      <c r="A66" s="48"/>
      <c r="B66" s="67" t="s">
        <v>136</v>
      </c>
      <c r="C66" s="68">
        <f>SUM(C64:C65)</f>
        <v>0</v>
      </c>
      <c r="D66" s="128"/>
      <c r="E66" s="68"/>
      <c r="F66" s="127"/>
    </row>
    <row r="67" spans="1:6" ht="19.5" customHeight="1">
      <c r="A67" s="51" t="s">
        <v>137</v>
      </c>
      <c r="B67" s="67" t="s">
        <v>138</v>
      </c>
      <c r="C67" s="62"/>
      <c r="D67" s="124"/>
      <c r="E67" s="62"/>
      <c r="F67" s="119"/>
    </row>
    <row r="68" spans="1:6" ht="23.25" customHeight="1">
      <c r="A68" s="51" t="s">
        <v>139</v>
      </c>
      <c r="B68" s="63" t="s">
        <v>140</v>
      </c>
      <c r="C68" s="64"/>
      <c r="D68" s="125"/>
      <c r="E68" s="64"/>
      <c r="F68" s="119"/>
    </row>
    <row r="69" spans="1:6" ht="18" customHeight="1">
      <c r="A69" s="51" t="s">
        <v>141</v>
      </c>
      <c r="B69" s="63" t="s">
        <v>142</v>
      </c>
      <c r="C69" s="64"/>
      <c r="D69" s="125"/>
      <c r="E69" s="64"/>
      <c r="F69" s="119"/>
    </row>
    <row r="70" spans="1:6" ht="23.25" customHeight="1">
      <c r="A70" s="51"/>
      <c r="B70" s="63" t="s">
        <v>143</v>
      </c>
      <c r="C70" s="64"/>
      <c r="D70" s="125"/>
      <c r="E70" s="64"/>
      <c r="F70" s="119"/>
    </row>
    <row r="71" spans="1:6" ht="24.75" customHeight="1">
      <c r="A71" s="51" t="s">
        <v>144</v>
      </c>
      <c r="B71" s="63" t="s">
        <v>145</v>
      </c>
      <c r="C71" s="64"/>
      <c r="D71" s="125"/>
      <c r="E71" s="64"/>
      <c r="F71" s="119"/>
    </row>
    <row r="72" spans="1:6" ht="18.75" customHeight="1">
      <c r="A72" s="51" t="s">
        <v>146</v>
      </c>
      <c r="B72" s="63" t="s">
        <v>147</v>
      </c>
      <c r="C72" s="64"/>
      <c r="D72" s="125"/>
      <c r="E72" s="64"/>
      <c r="F72" s="119"/>
    </row>
    <row r="73" spans="1:6" ht="19.5" customHeight="1">
      <c r="A73" s="48"/>
      <c r="B73" s="65" t="s">
        <v>148</v>
      </c>
      <c r="C73" s="66">
        <f>SUM(C68:C72)</f>
        <v>0</v>
      </c>
      <c r="D73" s="126"/>
      <c r="E73" s="66"/>
      <c r="F73" s="120"/>
    </row>
    <row r="74" spans="1:6" ht="17.25" customHeight="1">
      <c r="A74" s="48"/>
      <c r="B74" s="67" t="s">
        <v>149</v>
      </c>
      <c r="C74" s="68">
        <f>C73+C67+C66+C63</f>
        <v>0</v>
      </c>
      <c r="D74" s="128"/>
      <c r="E74" s="68"/>
      <c r="F74" s="120"/>
    </row>
    <row r="75" spans="1:6" ht="25.5" customHeight="1">
      <c r="A75" s="51" t="s">
        <v>150</v>
      </c>
      <c r="B75" s="61" t="s">
        <v>151</v>
      </c>
      <c r="C75" s="62"/>
      <c r="D75" s="124"/>
      <c r="E75" s="62"/>
      <c r="F75" s="119"/>
    </row>
    <row r="76" spans="1:6" ht="23.25" customHeight="1">
      <c r="A76" s="51" t="s">
        <v>152</v>
      </c>
      <c r="B76" s="61" t="s">
        <v>153</v>
      </c>
      <c r="C76" s="62"/>
      <c r="D76" s="124"/>
      <c r="E76" s="62"/>
      <c r="F76" s="119"/>
    </row>
    <row r="77" spans="1:6" ht="18.75" customHeight="1">
      <c r="A77" s="51" t="s">
        <v>154</v>
      </c>
      <c r="B77" s="61" t="s">
        <v>155</v>
      </c>
      <c r="C77" s="62"/>
      <c r="D77" s="124"/>
      <c r="E77" s="62"/>
      <c r="F77" s="119"/>
    </row>
    <row r="78" spans="1:6" ht="19.5" customHeight="1">
      <c r="A78" s="48"/>
      <c r="B78" s="67" t="s">
        <v>156</v>
      </c>
      <c r="C78" s="68">
        <f>SUM(C75:C77)</f>
        <v>0</v>
      </c>
      <c r="D78" s="128"/>
      <c r="E78" s="68"/>
      <c r="F78" s="120"/>
    </row>
    <row r="79" spans="1:6" ht="26.25" customHeight="1">
      <c r="A79" s="51" t="s">
        <v>157</v>
      </c>
      <c r="B79" s="63" t="s">
        <v>158</v>
      </c>
      <c r="C79" s="64"/>
      <c r="D79" s="125"/>
      <c r="E79" s="64"/>
      <c r="F79" s="119"/>
    </row>
    <row r="80" spans="1:6" ht="22.5" customHeight="1">
      <c r="A80" s="51" t="s">
        <v>159</v>
      </c>
      <c r="B80" s="63" t="s">
        <v>160</v>
      </c>
      <c r="C80" s="64"/>
      <c r="D80" s="125"/>
      <c r="E80" s="64"/>
      <c r="F80" s="119"/>
    </row>
    <row r="81" spans="1:6" ht="21" customHeight="1">
      <c r="A81" s="51" t="s">
        <v>161</v>
      </c>
      <c r="B81" s="63" t="s">
        <v>162</v>
      </c>
      <c r="C81" s="64"/>
      <c r="D81" s="125"/>
      <c r="E81" s="64"/>
      <c r="F81" s="119"/>
    </row>
    <row r="82" spans="1:6" ht="24.75" customHeight="1">
      <c r="A82" s="48"/>
      <c r="B82" s="67" t="s">
        <v>163</v>
      </c>
      <c r="C82" s="68">
        <f>SUM(C79:C80)</f>
        <v>0</v>
      </c>
      <c r="D82" s="128"/>
      <c r="E82" s="68"/>
      <c r="F82" s="120"/>
    </row>
    <row r="83" spans="1:6" ht="21" customHeight="1">
      <c r="A83" s="51" t="s">
        <v>164</v>
      </c>
      <c r="B83" s="52" t="s">
        <v>165</v>
      </c>
      <c r="C83" s="53"/>
      <c r="D83" s="118"/>
      <c r="E83" s="53"/>
      <c r="F83" s="119"/>
    </row>
    <row r="84" spans="1:6" ht="19.5" customHeight="1">
      <c r="A84" s="51" t="s">
        <v>166</v>
      </c>
      <c r="B84" s="52" t="s">
        <v>167</v>
      </c>
      <c r="C84" s="53"/>
      <c r="D84" s="118"/>
      <c r="E84" s="53"/>
      <c r="F84" s="119"/>
    </row>
    <row r="85" spans="1:6" ht="20.25" customHeight="1">
      <c r="A85" s="51" t="s">
        <v>168</v>
      </c>
      <c r="B85" s="52" t="s">
        <v>169</v>
      </c>
      <c r="C85" s="53"/>
      <c r="D85" s="118"/>
      <c r="E85" s="53"/>
      <c r="F85" s="119"/>
    </row>
    <row r="86" spans="1:6" ht="23.25" customHeight="1">
      <c r="A86" s="51" t="s">
        <v>170</v>
      </c>
      <c r="B86" s="52" t="s">
        <v>171</v>
      </c>
      <c r="C86" s="53"/>
      <c r="D86" s="118"/>
      <c r="E86" s="53"/>
      <c r="F86" s="119"/>
    </row>
    <row r="87" spans="1:6" ht="23.25" customHeight="1">
      <c r="A87" s="51"/>
      <c r="B87" s="54" t="s">
        <v>172</v>
      </c>
      <c r="C87" s="53">
        <f>SUM(C83:C86)</f>
        <v>0</v>
      </c>
      <c r="D87" s="118"/>
      <c r="E87" s="53"/>
      <c r="F87" s="119"/>
    </row>
    <row r="88" spans="1:6" ht="18.75">
      <c r="A88" s="51" t="s">
        <v>173</v>
      </c>
      <c r="B88" s="54" t="s">
        <v>174</v>
      </c>
      <c r="C88" s="53"/>
      <c r="D88" s="118"/>
      <c r="E88" s="53"/>
      <c r="F88" s="119"/>
    </row>
    <row r="89" spans="1:6" ht="18.75" customHeight="1">
      <c r="A89" s="48"/>
      <c r="B89" s="69" t="s">
        <v>175</v>
      </c>
      <c r="C89" s="70">
        <f>C88+C87+C82</f>
        <v>0</v>
      </c>
      <c r="D89" s="129"/>
      <c r="E89" s="70"/>
      <c r="F89" s="120"/>
    </row>
    <row r="90" spans="1:6" ht="19.5" customHeight="1">
      <c r="A90" s="48"/>
      <c r="B90" s="69" t="s">
        <v>176</v>
      </c>
      <c r="C90" s="71">
        <f>C78+C74+C60+C31+C24</f>
        <v>0</v>
      </c>
      <c r="D90" s="130"/>
      <c r="E90" s="71"/>
      <c r="F90" s="120"/>
    </row>
    <row r="91" spans="1:6" ht="21.75" customHeight="1">
      <c r="A91" s="51" t="s">
        <v>177</v>
      </c>
      <c r="B91" s="52" t="s">
        <v>178</v>
      </c>
      <c r="C91" s="53"/>
      <c r="D91" s="118"/>
      <c r="E91" s="53"/>
      <c r="F91" s="119"/>
    </row>
    <row r="92" spans="1:6" ht="19.5" customHeight="1">
      <c r="A92" s="51" t="s">
        <v>179</v>
      </c>
      <c r="B92" s="52" t="s">
        <v>180</v>
      </c>
      <c r="C92" s="53"/>
      <c r="D92" s="118"/>
      <c r="E92" s="53"/>
      <c r="F92" s="119"/>
    </row>
    <row r="93" spans="1:6" ht="18.75" customHeight="1">
      <c r="A93" s="51"/>
      <c r="B93" s="52" t="s">
        <v>181</v>
      </c>
      <c r="C93" s="53"/>
      <c r="D93" s="118"/>
      <c r="E93" s="53"/>
      <c r="F93" s="119"/>
    </row>
    <row r="94" spans="1:6" ht="21" customHeight="1">
      <c r="A94" s="51" t="s">
        <v>182</v>
      </c>
      <c r="B94" s="52" t="s">
        <v>183</v>
      </c>
      <c r="C94" s="53"/>
      <c r="D94" s="118"/>
      <c r="E94" s="53"/>
      <c r="F94" s="119"/>
    </row>
    <row r="95" spans="1:6" ht="22.5" customHeight="1">
      <c r="A95" s="51" t="s">
        <v>184</v>
      </c>
      <c r="B95" s="52" t="s">
        <v>185</v>
      </c>
      <c r="C95" s="53"/>
      <c r="D95" s="118"/>
      <c r="E95" s="53"/>
      <c r="F95" s="119"/>
    </row>
    <row r="96" spans="1:6" ht="20.25" customHeight="1">
      <c r="A96" s="51" t="s">
        <v>184</v>
      </c>
      <c r="B96" s="52" t="s">
        <v>186</v>
      </c>
      <c r="C96" s="53"/>
      <c r="D96" s="118"/>
      <c r="E96" s="53"/>
      <c r="F96" s="119"/>
    </row>
    <row r="97" spans="1:6" ht="24.75" customHeight="1">
      <c r="A97" s="51" t="s">
        <v>187</v>
      </c>
      <c r="B97" s="52" t="s">
        <v>188</v>
      </c>
      <c r="C97" s="53"/>
      <c r="D97" s="118"/>
      <c r="E97" s="53"/>
      <c r="F97" s="119"/>
    </row>
    <row r="98" spans="1:6" ht="20.25" customHeight="1">
      <c r="A98" s="48"/>
      <c r="B98" s="54" t="s">
        <v>189</v>
      </c>
      <c r="C98" s="55">
        <f>SUM(C91:C96)</f>
        <v>0</v>
      </c>
      <c r="D98" s="72"/>
      <c r="E98" s="55"/>
      <c r="F98" s="120"/>
    </row>
    <row r="99" spans="1:6" ht="18.75" customHeight="1">
      <c r="A99" s="51" t="s">
        <v>190</v>
      </c>
      <c r="B99" s="52" t="s">
        <v>191</v>
      </c>
      <c r="C99" s="53"/>
      <c r="D99" s="118"/>
      <c r="E99" s="53"/>
      <c r="F99" s="119"/>
    </row>
    <row r="100" spans="1:6" ht="18" customHeight="1">
      <c r="A100" s="51" t="s">
        <v>192</v>
      </c>
      <c r="B100" s="52" t="s">
        <v>193</v>
      </c>
      <c r="C100" s="53"/>
      <c r="D100" s="118"/>
      <c r="E100" s="53"/>
      <c r="F100" s="119"/>
    </row>
    <row r="101" spans="1:6" ht="21" customHeight="1">
      <c r="A101" s="51" t="s">
        <v>194</v>
      </c>
      <c r="B101" s="52" t="s">
        <v>195</v>
      </c>
      <c r="C101" s="53"/>
      <c r="D101" s="118"/>
      <c r="E101" s="53"/>
      <c r="F101" s="119"/>
    </row>
    <row r="102" spans="1:6" ht="27" customHeight="1">
      <c r="A102" s="51" t="s">
        <v>196</v>
      </c>
      <c r="B102" s="52" t="s">
        <v>197</v>
      </c>
      <c r="C102" s="53"/>
      <c r="D102" s="118"/>
      <c r="E102" s="53"/>
      <c r="F102" s="119"/>
    </row>
    <row r="103" spans="1:6" ht="20.25" customHeight="1">
      <c r="A103" s="48"/>
      <c r="B103" s="54" t="s">
        <v>198</v>
      </c>
      <c r="C103" s="55">
        <f>SUM(C99:C102)</f>
        <v>0</v>
      </c>
      <c r="D103" s="72"/>
      <c r="E103" s="55"/>
      <c r="F103" s="120"/>
    </row>
    <row r="104" spans="1:6" ht="27" customHeight="1">
      <c r="A104" s="51">
        <v>246</v>
      </c>
      <c r="B104" s="52" t="s">
        <v>199</v>
      </c>
      <c r="C104" s="53"/>
      <c r="D104" s="118"/>
      <c r="E104" s="53"/>
      <c r="F104" s="119"/>
    </row>
    <row r="105" spans="1:6" ht="29.25" customHeight="1">
      <c r="A105" s="51">
        <v>247</v>
      </c>
      <c r="B105" s="52" t="s">
        <v>200</v>
      </c>
      <c r="C105" s="53"/>
      <c r="D105" s="118"/>
      <c r="E105" s="53"/>
      <c r="F105" s="119"/>
    </row>
    <row r="106" spans="1:6" ht="25.5" customHeight="1">
      <c r="A106" s="51">
        <v>249</v>
      </c>
      <c r="B106" s="52" t="s">
        <v>201</v>
      </c>
      <c r="C106" s="53"/>
      <c r="D106" s="118"/>
      <c r="E106" s="53"/>
      <c r="F106" s="119"/>
    </row>
    <row r="107" spans="1:6" ht="27.75" customHeight="1">
      <c r="A107" s="48"/>
      <c r="B107" s="69" t="s">
        <v>202</v>
      </c>
      <c r="C107" s="70">
        <f>SUM(C104:C106)</f>
        <v>0</v>
      </c>
      <c r="D107" s="129"/>
      <c r="E107" s="70"/>
      <c r="F107" s="120"/>
    </row>
    <row r="108" spans="1:6" ht="21" customHeight="1">
      <c r="A108" s="51" t="s">
        <v>203</v>
      </c>
      <c r="B108" s="52" t="s">
        <v>204</v>
      </c>
      <c r="C108" s="53"/>
      <c r="D108" s="118"/>
      <c r="E108" s="53"/>
      <c r="F108" s="119"/>
    </row>
    <row r="109" spans="1:6" ht="24.75" customHeight="1">
      <c r="A109" s="51" t="s">
        <v>205</v>
      </c>
      <c r="B109" s="52" t="s">
        <v>167</v>
      </c>
      <c r="C109" s="53"/>
      <c r="D109" s="118"/>
      <c r="E109" s="53"/>
      <c r="F109" s="119"/>
    </row>
    <row r="110" spans="1:6" ht="19.5" customHeight="1">
      <c r="A110" s="51" t="s">
        <v>206</v>
      </c>
      <c r="B110" s="52" t="s">
        <v>169</v>
      </c>
      <c r="C110" s="53"/>
      <c r="D110" s="118"/>
      <c r="E110" s="53"/>
      <c r="F110" s="119"/>
    </row>
    <row r="111" spans="1:6" ht="16.5" customHeight="1">
      <c r="A111" s="51" t="s">
        <v>207</v>
      </c>
      <c r="B111" s="52" t="s">
        <v>171</v>
      </c>
      <c r="C111" s="53"/>
      <c r="D111" s="118"/>
      <c r="E111" s="53"/>
      <c r="F111" s="119"/>
    </row>
    <row r="112" spans="1:6" ht="24.75" customHeight="1">
      <c r="A112" s="51"/>
      <c r="B112" s="54" t="s">
        <v>208</v>
      </c>
      <c r="C112" s="53">
        <f>SUM(C108:C111)</f>
        <v>0</v>
      </c>
      <c r="D112" s="118"/>
      <c r="E112" s="53"/>
      <c r="F112" s="120"/>
    </row>
    <row r="113" spans="1:6" ht="20.25" customHeight="1">
      <c r="A113" s="51"/>
      <c r="B113" s="54" t="s">
        <v>209</v>
      </c>
      <c r="C113" s="53">
        <f>C112+C107+C103+C98</f>
        <v>0</v>
      </c>
      <c r="D113" s="118"/>
      <c r="E113" s="53"/>
      <c r="F113" s="120"/>
    </row>
    <row r="114" spans="1:6" ht="25.5" customHeight="1">
      <c r="A114" s="48"/>
      <c r="B114" s="54" t="s">
        <v>210</v>
      </c>
      <c r="C114" s="58">
        <f>C113+C90</f>
        <v>0</v>
      </c>
      <c r="D114" s="122"/>
      <c r="E114" s="58"/>
      <c r="F114" s="131"/>
    </row>
    <row r="115" spans="1:6" ht="33" customHeight="1">
      <c r="A115" s="50" t="s">
        <v>211</v>
      </c>
      <c r="B115" s="61" t="s">
        <v>212</v>
      </c>
      <c r="C115" s="62"/>
      <c r="D115" s="124"/>
      <c r="E115" s="62"/>
      <c r="F115" s="132"/>
    </row>
    <row r="116" spans="1:6" ht="24" customHeight="1">
      <c r="A116" s="50" t="s">
        <v>213</v>
      </c>
      <c r="B116" s="61" t="s">
        <v>214</v>
      </c>
      <c r="C116" s="62"/>
      <c r="D116" s="124"/>
      <c r="E116" s="62"/>
      <c r="F116" s="132"/>
    </row>
    <row r="117" spans="1:6" ht="23.25" customHeight="1">
      <c r="A117" s="49"/>
      <c r="B117" s="67" t="s">
        <v>215</v>
      </c>
      <c r="C117" s="68">
        <f>SUM(C115:C116)</f>
        <v>0</v>
      </c>
      <c r="D117" s="128"/>
      <c r="E117" s="68"/>
      <c r="F117" s="131"/>
    </row>
    <row r="118" spans="1:6" ht="18.75">
      <c r="A118" s="50" t="s">
        <v>216</v>
      </c>
      <c r="B118" s="73" t="s">
        <v>217</v>
      </c>
      <c r="C118" s="74"/>
      <c r="D118" s="133"/>
      <c r="E118" s="74"/>
      <c r="F118" s="132"/>
    </row>
    <row r="119" spans="1:6" ht="19.5" customHeight="1">
      <c r="A119" s="50" t="s">
        <v>218</v>
      </c>
      <c r="B119" s="63" t="s">
        <v>219</v>
      </c>
      <c r="C119" s="64"/>
      <c r="D119" s="125"/>
      <c r="E119" s="64"/>
      <c r="F119" s="132"/>
    </row>
    <row r="120" spans="1:6" ht="21.75" customHeight="1">
      <c r="A120" s="50" t="s">
        <v>220</v>
      </c>
      <c r="B120" s="63" t="s">
        <v>221</v>
      </c>
      <c r="C120" s="64"/>
      <c r="D120" s="125"/>
      <c r="E120" s="64"/>
      <c r="F120" s="132"/>
    </row>
    <row r="121" spans="1:6" ht="24" customHeight="1">
      <c r="A121" s="50" t="s">
        <v>222</v>
      </c>
      <c r="B121" s="61" t="s">
        <v>223</v>
      </c>
      <c r="C121" s="62"/>
      <c r="D121" s="124"/>
      <c r="E121" s="62"/>
      <c r="F121" s="132"/>
    </row>
    <row r="122" spans="1:6" ht="18.75" customHeight="1">
      <c r="A122" s="50" t="s">
        <v>224</v>
      </c>
      <c r="B122" s="63" t="s">
        <v>225</v>
      </c>
      <c r="C122" s="64"/>
      <c r="D122" s="125"/>
      <c r="E122" s="64"/>
      <c r="F122" s="132"/>
    </row>
    <row r="123" spans="1:6" ht="24.75" customHeight="1">
      <c r="A123" s="50" t="s">
        <v>226</v>
      </c>
      <c r="B123" s="63" t="s">
        <v>227</v>
      </c>
      <c r="C123" s="64"/>
      <c r="D123" s="125"/>
      <c r="E123" s="64"/>
      <c r="F123" s="132"/>
    </row>
    <row r="124" spans="1:6" ht="18.75" customHeight="1">
      <c r="A124" s="49">
        <v>297</v>
      </c>
      <c r="B124" s="67" t="s">
        <v>228</v>
      </c>
      <c r="C124" s="68">
        <f>SUM(C118:C123)</f>
        <v>0</v>
      </c>
      <c r="D124" s="128"/>
      <c r="E124" s="68"/>
      <c r="F124" s="131"/>
    </row>
    <row r="125" spans="1:6" ht="18.75">
      <c r="A125" s="50" t="s">
        <v>229</v>
      </c>
      <c r="B125" s="73" t="s">
        <v>230</v>
      </c>
      <c r="C125" s="74"/>
      <c r="D125" s="133"/>
      <c r="E125" s="74"/>
      <c r="F125" s="132"/>
    </row>
    <row r="126" spans="1:6" ht="18.75">
      <c r="A126" s="50" t="s">
        <v>231</v>
      </c>
      <c r="B126" s="73" t="s">
        <v>232</v>
      </c>
      <c r="C126" s="74"/>
      <c r="D126" s="133"/>
      <c r="E126" s="74"/>
      <c r="F126" s="132"/>
    </row>
    <row r="127" spans="1:6" ht="18.75">
      <c r="A127" s="50" t="s">
        <v>266</v>
      </c>
      <c r="B127" s="73" t="s">
        <v>233</v>
      </c>
      <c r="C127" s="74"/>
      <c r="D127" s="133"/>
      <c r="E127" s="74"/>
      <c r="F127" s="132"/>
    </row>
    <row r="128" spans="1:6" ht="18.75">
      <c r="A128" s="50" t="s">
        <v>267</v>
      </c>
      <c r="B128" s="73" t="s">
        <v>234</v>
      </c>
      <c r="C128" s="74"/>
      <c r="D128" s="133"/>
      <c r="E128" s="74"/>
      <c r="F128" s="132"/>
    </row>
    <row r="129" spans="1:6" ht="18.75">
      <c r="A129" s="49"/>
      <c r="B129" s="75" t="s">
        <v>235</v>
      </c>
      <c r="C129" s="76">
        <f>SUM(C125:C128)</f>
        <v>0</v>
      </c>
      <c r="D129" s="76">
        <f>SUM(D125:D128)</f>
        <v>0</v>
      </c>
      <c r="E129" s="76">
        <f>SUM(E125:E128)</f>
        <v>0</v>
      </c>
      <c r="F129" s="131"/>
    </row>
    <row r="130" spans="1:6" ht="18.75">
      <c r="A130" s="49"/>
      <c r="B130" s="75" t="s">
        <v>236</v>
      </c>
      <c r="C130" s="76"/>
      <c r="D130" s="76"/>
      <c r="E130" s="76"/>
      <c r="F130" s="131"/>
    </row>
    <row r="131" spans="1:6" ht="18.75">
      <c r="A131" s="49"/>
      <c r="B131" s="54" t="s">
        <v>237</v>
      </c>
      <c r="C131" s="58">
        <f>C130+C114</f>
        <v>0</v>
      </c>
      <c r="D131" s="58">
        <f>D130+D114</f>
        <v>0</v>
      </c>
      <c r="E131" s="58">
        <f>E130+E114</f>
        <v>0</v>
      </c>
      <c r="F131" s="131"/>
    </row>
  </sheetData>
  <sheetProtection selectLockedCells="1" selectUnlockedCells="1"/>
  <printOptions headings="1"/>
  <pageMargins left="0.7086614173228347" right="0.7086614173228347" top="0.7480314960629921" bottom="0.7480314960629921" header="0.5118110236220472" footer="0.5118110236220472"/>
  <pageSetup fitToHeight="2" horizontalDpi="300" verticalDpi="300" orientation="portrait" paperSize="9" scale="29" r:id="rId1"/>
  <headerFooter alignWithMargins="0">
    <oddHeader>&amp;C&amp;P/&amp;N</oddHeader>
    <oddFooter>&amp;L&amp;F&amp;C&amp;D&amp;R&amp;A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31"/>
  <sheetViews>
    <sheetView view="pageBreakPreview" zoomScaleSheetLayoutView="100" zoomScalePageLayoutView="0" workbookViewId="0" topLeftCell="A1">
      <selection activeCell="A4" sqref="A4"/>
    </sheetView>
  </sheetViews>
  <sheetFormatPr defaultColWidth="8.66015625" defaultRowHeight="18"/>
  <cols>
    <col min="2" max="2" width="37.66015625" style="0" customWidth="1"/>
    <col min="3" max="4" width="8.75" style="78" customWidth="1"/>
    <col min="5" max="5" width="8.75" style="154" customWidth="1"/>
    <col min="6" max="6" width="8.91015625" style="111" customWidth="1"/>
  </cols>
  <sheetData>
    <row r="1" spans="1:6" ht="18.75">
      <c r="A1" s="44"/>
      <c r="B1" s="45"/>
      <c r="C1" s="81"/>
      <c r="D1" s="81"/>
      <c r="E1" s="153"/>
      <c r="F1" s="113"/>
    </row>
    <row r="2" spans="1:6" ht="18.75">
      <c r="A2" s="47"/>
      <c r="B2" s="48" t="s">
        <v>238</v>
      </c>
      <c r="C2" s="83"/>
      <c r="D2" s="83"/>
      <c r="E2" s="172"/>
      <c r="F2" s="115"/>
    </row>
    <row r="3" spans="1:6" ht="18.75">
      <c r="A3" s="47">
        <v>680001</v>
      </c>
      <c r="B3" s="48" t="s">
        <v>268</v>
      </c>
      <c r="C3" s="83">
        <v>2016</v>
      </c>
      <c r="D3" s="83" t="s">
        <v>34</v>
      </c>
      <c r="E3" s="172" t="s">
        <v>269</v>
      </c>
      <c r="F3" s="115"/>
    </row>
    <row r="4" spans="1:6" ht="18.75">
      <c r="A4" s="47" t="s">
        <v>270</v>
      </c>
      <c r="B4" s="48"/>
      <c r="C4" s="83"/>
      <c r="D4" s="83"/>
      <c r="E4" s="172"/>
      <c r="F4" s="115"/>
    </row>
    <row r="5" spans="1:6" ht="18.75">
      <c r="A5" s="50" t="s">
        <v>35</v>
      </c>
      <c r="B5" s="51" t="s">
        <v>36</v>
      </c>
      <c r="C5" s="88"/>
      <c r="D5" s="88"/>
      <c r="E5" s="173"/>
      <c r="F5" s="117"/>
    </row>
    <row r="6" spans="1:6" ht="21" customHeight="1">
      <c r="A6" s="51" t="s">
        <v>37</v>
      </c>
      <c r="B6" s="52" t="s">
        <v>38</v>
      </c>
      <c r="C6" s="90"/>
      <c r="D6" s="90"/>
      <c r="E6" s="167"/>
      <c r="F6" s="119"/>
    </row>
    <row r="7" spans="1:6" ht="18.75" customHeight="1">
      <c r="A7" s="51" t="s">
        <v>39</v>
      </c>
      <c r="B7" s="52" t="s">
        <v>40</v>
      </c>
      <c r="C7" s="90"/>
      <c r="D7" s="90"/>
      <c r="E7" s="167"/>
      <c r="F7" s="119"/>
    </row>
    <row r="8" spans="1:6" ht="24.75" customHeight="1">
      <c r="A8" s="51" t="s">
        <v>41</v>
      </c>
      <c r="B8" s="52" t="s">
        <v>42</v>
      </c>
      <c r="C8" s="90"/>
      <c r="D8" s="90"/>
      <c r="E8" s="167"/>
      <c r="F8" s="119"/>
    </row>
    <row r="9" spans="1:6" ht="18.75" customHeight="1">
      <c r="A9" s="51" t="s">
        <v>43</v>
      </c>
      <c r="B9" s="52" t="s">
        <v>44</v>
      </c>
      <c r="C9" s="90"/>
      <c r="D9" s="90"/>
      <c r="E9" s="167"/>
      <c r="F9" s="119"/>
    </row>
    <row r="10" spans="1:6" ht="21" customHeight="1">
      <c r="A10" s="51" t="s">
        <v>45</v>
      </c>
      <c r="B10" s="52" t="s">
        <v>46</v>
      </c>
      <c r="C10" s="90"/>
      <c r="D10" s="90"/>
      <c r="E10" s="167"/>
      <c r="F10" s="119"/>
    </row>
    <row r="11" spans="1:6" ht="21" customHeight="1">
      <c r="A11" s="51" t="s">
        <v>47</v>
      </c>
      <c r="B11" s="52" t="s">
        <v>48</v>
      </c>
      <c r="C11" s="90"/>
      <c r="D11" s="90"/>
      <c r="E11" s="167"/>
      <c r="F11" s="119"/>
    </row>
    <row r="12" spans="1:6" ht="21" customHeight="1">
      <c r="A12" s="51" t="s">
        <v>49</v>
      </c>
      <c r="B12" s="52" t="s">
        <v>50</v>
      </c>
      <c r="C12" s="90"/>
      <c r="D12" s="90"/>
      <c r="E12" s="167"/>
      <c r="F12" s="119"/>
    </row>
    <row r="13" spans="1:6" ht="22.5" customHeight="1">
      <c r="A13" s="51" t="s">
        <v>51</v>
      </c>
      <c r="B13" s="52" t="s">
        <v>52</v>
      </c>
      <c r="C13" s="90"/>
      <c r="D13" s="90"/>
      <c r="E13" s="167"/>
      <c r="F13" s="119"/>
    </row>
    <row r="14" spans="1:6" ht="20.25" customHeight="1">
      <c r="A14" s="51" t="s">
        <v>53</v>
      </c>
      <c r="B14" s="52" t="s">
        <v>54</v>
      </c>
      <c r="C14" s="90"/>
      <c r="D14" s="90"/>
      <c r="E14" s="167"/>
      <c r="F14" s="119"/>
    </row>
    <row r="15" spans="1:6" ht="18" customHeight="1">
      <c r="A15" s="51" t="s">
        <v>55</v>
      </c>
      <c r="B15" s="52" t="s">
        <v>56</v>
      </c>
      <c r="C15" s="90"/>
      <c r="D15" s="90"/>
      <c r="E15" s="167"/>
      <c r="F15" s="119"/>
    </row>
    <row r="16" spans="1:6" ht="18.75" customHeight="1">
      <c r="A16" s="51" t="s">
        <v>57</v>
      </c>
      <c r="B16" s="52" t="s">
        <v>58</v>
      </c>
      <c r="C16" s="90"/>
      <c r="D16" s="90"/>
      <c r="E16" s="167"/>
      <c r="F16" s="119"/>
    </row>
    <row r="17" spans="1:6" ht="20.25" customHeight="1">
      <c r="A17" s="51" t="s">
        <v>59</v>
      </c>
      <c r="B17" s="52" t="s">
        <v>60</v>
      </c>
      <c r="C17" s="90"/>
      <c r="D17" s="90"/>
      <c r="E17" s="167"/>
      <c r="F17" s="119"/>
    </row>
    <row r="18" spans="1:6" ht="18.75" customHeight="1">
      <c r="A18" s="48"/>
      <c r="B18" s="54" t="s">
        <v>61</v>
      </c>
      <c r="C18" s="93">
        <f>SUM(C6:C17)</f>
        <v>0</v>
      </c>
      <c r="D18" s="93"/>
      <c r="E18" s="158"/>
      <c r="F18" s="120"/>
    </row>
    <row r="19" spans="1:6" ht="18.75" customHeight="1">
      <c r="A19" s="51" t="s">
        <v>62</v>
      </c>
      <c r="B19" s="52" t="s">
        <v>63</v>
      </c>
      <c r="C19" s="90"/>
      <c r="D19" s="90"/>
      <c r="E19" s="167"/>
      <c r="F19" s="119"/>
    </row>
    <row r="20" spans="1:6" ht="24.75" customHeight="1">
      <c r="A20" s="51" t="s">
        <v>64</v>
      </c>
      <c r="B20" s="52" t="s">
        <v>65</v>
      </c>
      <c r="C20" s="90"/>
      <c r="D20" s="90"/>
      <c r="E20" s="167"/>
      <c r="F20" s="119"/>
    </row>
    <row r="21" spans="1:6" ht="20.25" customHeight="1">
      <c r="A21" s="51" t="s">
        <v>66</v>
      </c>
      <c r="B21" s="52" t="s">
        <v>67</v>
      </c>
      <c r="C21" s="90"/>
      <c r="D21" s="90"/>
      <c r="E21" s="167"/>
      <c r="F21" s="119"/>
    </row>
    <row r="22" spans="1:6" ht="17.25" customHeight="1">
      <c r="A22" s="51" t="s">
        <v>68</v>
      </c>
      <c r="B22" s="52" t="s">
        <v>69</v>
      </c>
      <c r="C22" s="90"/>
      <c r="D22" s="90"/>
      <c r="E22" s="167"/>
      <c r="F22" s="119"/>
    </row>
    <row r="23" spans="1:6" ht="18.75" customHeight="1">
      <c r="A23" s="48"/>
      <c r="B23" s="54" t="s">
        <v>70</v>
      </c>
      <c r="C23" s="93">
        <f>SUM(C19:C22)</f>
        <v>0</v>
      </c>
      <c r="D23" s="93"/>
      <c r="E23" s="158"/>
      <c r="F23" s="120"/>
    </row>
    <row r="24" spans="1:6" ht="18.75" customHeight="1">
      <c r="A24" s="48"/>
      <c r="B24" s="54" t="s">
        <v>71</v>
      </c>
      <c r="C24" s="93">
        <f>C23+C18</f>
        <v>0</v>
      </c>
      <c r="D24" s="93"/>
      <c r="E24" s="158"/>
      <c r="F24" s="120"/>
    </row>
    <row r="25" spans="1:6" ht="18.75" customHeight="1">
      <c r="A25" s="51" t="s">
        <v>72</v>
      </c>
      <c r="B25" s="56" t="s">
        <v>73</v>
      </c>
      <c r="C25" s="95"/>
      <c r="D25" s="95"/>
      <c r="E25" s="177"/>
      <c r="F25" s="119"/>
    </row>
    <row r="26" spans="1:6" ht="18.75" customHeight="1">
      <c r="A26" s="51" t="s">
        <v>74</v>
      </c>
      <c r="B26" s="56" t="s">
        <v>75</v>
      </c>
      <c r="C26" s="95"/>
      <c r="D26" s="95"/>
      <c r="E26" s="177"/>
      <c r="F26" s="119"/>
    </row>
    <row r="27" spans="1:6" ht="18" customHeight="1">
      <c r="A27" s="51" t="s">
        <v>76</v>
      </c>
      <c r="B27" s="56" t="s">
        <v>77</v>
      </c>
      <c r="C27" s="95"/>
      <c r="D27" s="95"/>
      <c r="E27" s="177"/>
      <c r="F27" s="119"/>
    </row>
    <row r="28" spans="1:6" ht="18.75" customHeight="1">
      <c r="A28" s="51">
        <v>5215</v>
      </c>
      <c r="B28" s="56" t="s">
        <v>78</v>
      </c>
      <c r="C28" s="95"/>
      <c r="D28" s="95"/>
      <c r="E28" s="177"/>
      <c r="F28" s="119"/>
    </row>
    <row r="29" spans="1:6" ht="18.75" customHeight="1">
      <c r="A29" s="51">
        <v>5216</v>
      </c>
      <c r="B29" s="56" t="s">
        <v>79</v>
      </c>
      <c r="C29" s="95"/>
      <c r="D29" s="95"/>
      <c r="E29" s="177"/>
      <c r="F29" s="119"/>
    </row>
    <row r="30" spans="1:6" ht="16.5" customHeight="1">
      <c r="A30" s="51" t="s">
        <v>80</v>
      </c>
      <c r="B30" s="56" t="s">
        <v>81</v>
      </c>
      <c r="C30" s="95"/>
      <c r="D30" s="95"/>
      <c r="E30" s="177"/>
      <c r="F30" s="119"/>
    </row>
    <row r="31" spans="1:6" ht="28.5" customHeight="1">
      <c r="A31" s="48"/>
      <c r="B31" s="54" t="s">
        <v>253</v>
      </c>
      <c r="C31" s="97">
        <f>SUM(C25:C30)</f>
        <v>0</v>
      </c>
      <c r="D31" s="97"/>
      <c r="E31" s="165"/>
      <c r="F31" s="120"/>
    </row>
    <row r="32" spans="1:6" ht="19.5" customHeight="1">
      <c r="A32" s="51" t="s">
        <v>82</v>
      </c>
      <c r="B32" s="52" t="s">
        <v>83</v>
      </c>
      <c r="C32" s="90"/>
      <c r="D32" s="90"/>
      <c r="E32" s="167"/>
      <c r="F32" s="119"/>
    </row>
    <row r="33" spans="1:6" ht="20.25" customHeight="1">
      <c r="A33" s="51" t="s">
        <v>84</v>
      </c>
      <c r="B33" s="52" t="s">
        <v>85</v>
      </c>
      <c r="C33" s="90"/>
      <c r="D33" s="90"/>
      <c r="E33" s="167"/>
      <c r="F33" s="119"/>
    </row>
    <row r="34" spans="1:6" ht="18.75" customHeight="1">
      <c r="A34" s="48"/>
      <c r="B34" s="54" t="s">
        <v>86</v>
      </c>
      <c r="C34" s="93">
        <f>SUM(C32:C33)</f>
        <v>0</v>
      </c>
      <c r="D34" s="93"/>
      <c r="E34" s="158"/>
      <c r="F34" s="120"/>
    </row>
    <row r="35" spans="1:6" ht="18" customHeight="1">
      <c r="A35" s="51" t="s">
        <v>87</v>
      </c>
      <c r="B35" s="52" t="s">
        <v>88</v>
      </c>
      <c r="C35" s="90"/>
      <c r="D35" s="90"/>
      <c r="E35" s="167"/>
      <c r="F35" s="119"/>
    </row>
    <row r="36" spans="1:6" ht="21" customHeight="1">
      <c r="A36" s="51" t="s">
        <v>89</v>
      </c>
      <c r="B36" s="52" t="s">
        <v>90</v>
      </c>
      <c r="C36" s="90"/>
      <c r="D36" s="90"/>
      <c r="E36" s="167"/>
      <c r="F36" s="119"/>
    </row>
    <row r="37" spans="1:6" ht="21.75" customHeight="1">
      <c r="A37" s="48"/>
      <c r="B37" s="54" t="s">
        <v>91</v>
      </c>
      <c r="C37" s="93">
        <f>SUM(C35:C36)</f>
        <v>0</v>
      </c>
      <c r="D37" s="93"/>
      <c r="E37" s="158"/>
      <c r="F37" s="120"/>
    </row>
    <row r="38" spans="1:6" ht="18" customHeight="1">
      <c r="A38" s="51" t="s">
        <v>92</v>
      </c>
      <c r="B38" s="52" t="s">
        <v>93</v>
      </c>
      <c r="C38" s="90"/>
      <c r="D38" s="90"/>
      <c r="E38" s="167"/>
      <c r="F38" s="119"/>
    </row>
    <row r="39" spans="1:6" ht="16.5" customHeight="1">
      <c r="A39" s="51" t="s">
        <v>94</v>
      </c>
      <c r="B39" s="52" t="s">
        <v>95</v>
      </c>
      <c r="C39" s="90"/>
      <c r="D39" s="90"/>
      <c r="E39" s="167"/>
      <c r="F39" s="119"/>
    </row>
    <row r="40" spans="1:6" ht="18.75" customHeight="1">
      <c r="A40" s="51" t="s">
        <v>96</v>
      </c>
      <c r="B40" s="52" t="s">
        <v>97</v>
      </c>
      <c r="C40" s="90"/>
      <c r="D40" s="90"/>
      <c r="E40" s="167"/>
      <c r="F40" s="119"/>
    </row>
    <row r="41" spans="1:6" ht="18.75" customHeight="1">
      <c r="A41" s="51" t="s">
        <v>98</v>
      </c>
      <c r="B41" s="52" t="s">
        <v>99</v>
      </c>
      <c r="C41" s="90">
        <v>120</v>
      </c>
      <c r="D41" s="90">
        <v>111</v>
      </c>
      <c r="E41" s="167">
        <v>132</v>
      </c>
      <c r="F41" s="119" t="s">
        <v>271</v>
      </c>
    </row>
    <row r="42" spans="1:7" ht="18" customHeight="1">
      <c r="A42" s="51" t="s">
        <v>100</v>
      </c>
      <c r="B42" s="52" t="s">
        <v>101</v>
      </c>
      <c r="C42" s="90"/>
      <c r="D42" s="90">
        <v>150</v>
      </c>
      <c r="E42" s="167"/>
      <c r="F42" s="119"/>
      <c r="G42" t="s">
        <v>272</v>
      </c>
    </row>
    <row r="43" spans="1:6" ht="20.25" customHeight="1">
      <c r="A43" s="48"/>
      <c r="B43" s="54" t="s">
        <v>102</v>
      </c>
      <c r="C43" s="93">
        <f>SUM(C41:C42)</f>
        <v>120</v>
      </c>
      <c r="D43" s="93">
        <f>SUM(D41:D42)</f>
        <v>261</v>
      </c>
      <c r="E43" s="158">
        <f>SUM(E41:E42)</f>
        <v>132</v>
      </c>
      <c r="F43" s="120"/>
    </row>
    <row r="44" spans="1:6" ht="20.25" customHeight="1">
      <c r="A44" s="48" t="s">
        <v>103</v>
      </c>
      <c r="B44" s="59" t="s">
        <v>104</v>
      </c>
      <c r="C44" s="98"/>
      <c r="D44" s="98"/>
      <c r="E44" s="175"/>
      <c r="F44" s="120"/>
    </row>
    <row r="45" spans="1:6" ht="20.25" customHeight="1">
      <c r="A45" s="48" t="s">
        <v>105</v>
      </c>
      <c r="B45" s="54" t="s">
        <v>106</v>
      </c>
      <c r="C45" s="93"/>
      <c r="D45" s="93"/>
      <c r="E45" s="158"/>
      <c r="F45" s="120"/>
    </row>
    <row r="46" spans="1:6" ht="18.75" customHeight="1">
      <c r="A46" s="51">
        <v>533711</v>
      </c>
      <c r="B46" s="52" t="s">
        <v>107</v>
      </c>
      <c r="C46" s="90"/>
      <c r="D46" s="90"/>
      <c r="E46" s="167"/>
      <c r="F46" s="119"/>
    </row>
    <row r="47" spans="1:6" ht="18.75" customHeight="1">
      <c r="A47" s="51" t="s">
        <v>108</v>
      </c>
      <c r="B47" s="52" t="s">
        <v>109</v>
      </c>
      <c r="C47" s="90"/>
      <c r="D47" s="90"/>
      <c r="E47" s="167"/>
      <c r="F47" s="119"/>
    </row>
    <row r="48" spans="1:6" ht="18.75" customHeight="1">
      <c r="A48" s="51" t="s">
        <v>110</v>
      </c>
      <c r="B48" s="52" t="s">
        <v>111</v>
      </c>
      <c r="C48" s="90"/>
      <c r="D48" s="90"/>
      <c r="E48" s="167"/>
      <c r="F48" s="119"/>
    </row>
    <row r="49" spans="1:6" ht="18" customHeight="1">
      <c r="A49" s="51" t="s">
        <v>112</v>
      </c>
      <c r="B49" s="52" t="s">
        <v>113</v>
      </c>
      <c r="C49" s="90"/>
      <c r="D49" s="90"/>
      <c r="E49" s="167"/>
      <c r="F49" s="119"/>
    </row>
    <row r="50" spans="1:6" ht="18" customHeight="1">
      <c r="A50" s="48"/>
      <c r="B50" s="54" t="s">
        <v>114</v>
      </c>
      <c r="C50" s="93">
        <f>SUM(C46:C49)</f>
        <v>0</v>
      </c>
      <c r="D50" s="93"/>
      <c r="E50" s="158"/>
      <c r="F50" s="120"/>
    </row>
    <row r="51" spans="1:6" ht="18.75" customHeight="1">
      <c r="A51" s="51" t="s">
        <v>115</v>
      </c>
      <c r="B51" s="52" t="s">
        <v>116</v>
      </c>
      <c r="C51" s="90"/>
      <c r="D51" s="90"/>
      <c r="E51" s="167"/>
      <c r="F51" s="119"/>
    </row>
    <row r="52" spans="1:6" ht="18.75" customHeight="1">
      <c r="A52" s="51" t="s">
        <v>117</v>
      </c>
      <c r="B52" s="52" t="s">
        <v>118</v>
      </c>
      <c r="C52" s="90"/>
      <c r="D52" s="90"/>
      <c r="E52" s="167"/>
      <c r="F52" s="119"/>
    </row>
    <row r="53" spans="1:6" ht="18.75" customHeight="1">
      <c r="A53" s="48"/>
      <c r="B53" s="54" t="s">
        <v>119</v>
      </c>
      <c r="C53" s="93">
        <f>SUM(C51:C52)</f>
        <v>0</v>
      </c>
      <c r="D53" s="93"/>
      <c r="E53" s="158"/>
      <c r="F53" s="120"/>
    </row>
    <row r="54" spans="1:6" ht="21.75" customHeight="1">
      <c r="A54" s="51" t="s">
        <v>120</v>
      </c>
      <c r="B54" s="52" t="s">
        <v>121</v>
      </c>
      <c r="C54" s="90"/>
      <c r="D54" s="90"/>
      <c r="E54" s="167"/>
      <c r="F54" s="119"/>
    </row>
    <row r="55" spans="1:6" ht="18.75" customHeight="1">
      <c r="A55" s="51">
        <v>36423</v>
      </c>
      <c r="B55" s="52" t="s">
        <v>122</v>
      </c>
      <c r="C55" s="90"/>
      <c r="D55" s="90"/>
      <c r="E55" s="167"/>
      <c r="F55" s="119"/>
    </row>
    <row r="56" spans="1:6" ht="18.75" customHeight="1">
      <c r="A56" s="51" t="s">
        <v>123</v>
      </c>
      <c r="B56" s="52" t="s">
        <v>124</v>
      </c>
      <c r="C56" s="90"/>
      <c r="D56" s="90"/>
      <c r="E56" s="167"/>
      <c r="F56" s="119"/>
    </row>
    <row r="57" spans="1:6" ht="20.25" customHeight="1">
      <c r="A57" s="51" t="s">
        <v>125</v>
      </c>
      <c r="B57" s="52" t="s">
        <v>126</v>
      </c>
      <c r="C57" s="90"/>
      <c r="D57" s="90"/>
      <c r="E57" s="167"/>
      <c r="F57" s="119"/>
    </row>
    <row r="58" spans="1:6" ht="20.25" customHeight="1">
      <c r="A58" s="51" t="s">
        <v>127</v>
      </c>
      <c r="B58" s="52" t="s">
        <v>128</v>
      </c>
      <c r="C58" s="90"/>
      <c r="D58" s="90"/>
      <c r="E58" s="167"/>
      <c r="F58" s="119"/>
    </row>
    <row r="59" spans="1:6" ht="18" customHeight="1">
      <c r="A59" s="48"/>
      <c r="B59" s="54" t="s">
        <v>129</v>
      </c>
      <c r="C59" s="93">
        <f>SUM(C54:C58)</f>
        <v>0</v>
      </c>
      <c r="D59" s="93"/>
      <c r="E59" s="158"/>
      <c r="F59" s="120"/>
    </row>
    <row r="60" spans="1:6" ht="18.75" customHeight="1">
      <c r="A60" s="48"/>
      <c r="B60" s="54" t="s">
        <v>130</v>
      </c>
      <c r="C60" s="93">
        <f>C59+C53+C50+C37+C34+C45+C44+C43</f>
        <v>120</v>
      </c>
      <c r="D60" s="93">
        <f>D59+D53+D50+D37+D34+D45+D44+D43</f>
        <v>261</v>
      </c>
      <c r="E60" s="158">
        <f>E59+E53+E50+E37+E34+E45+E44+E43</f>
        <v>132</v>
      </c>
      <c r="F60" s="120"/>
    </row>
    <row r="61" spans="1:6" ht="18.75">
      <c r="A61" s="51" t="s">
        <v>131</v>
      </c>
      <c r="B61" s="61" t="s">
        <v>261</v>
      </c>
      <c r="C61" s="94"/>
      <c r="D61" s="94"/>
      <c r="E61" s="157"/>
      <c r="F61" s="119"/>
    </row>
    <row r="62" spans="1:6" ht="19.5" customHeight="1">
      <c r="A62" s="51" t="s">
        <v>132</v>
      </c>
      <c r="B62" s="63" t="s">
        <v>262</v>
      </c>
      <c r="C62" s="94"/>
      <c r="D62" s="94"/>
      <c r="E62" s="157"/>
      <c r="F62" s="119"/>
    </row>
    <row r="63" spans="1:6" ht="28.5" customHeight="1">
      <c r="A63" s="48"/>
      <c r="B63" s="65" t="s">
        <v>133</v>
      </c>
      <c r="C63" s="102">
        <f>SUM(C61:C62)</f>
        <v>0</v>
      </c>
      <c r="D63" s="102"/>
      <c r="E63" s="159"/>
      <c r="F63" s="127"/>
    </row>
    <row r="64" spans="1:6" ht="18" customHeight="1">
      <c r="A64" s="51" t="s">
        <v>134</v>
      </c>
      <c r="B64" s="63" t="s">
        <v>135</v>
      </c>
      <c r="C64" s="94"/>
      <c r="D64" s="94"/>
      <c r="E64" s="157"/>
      <c r="F64" s="119"/>
    </row>
    <row r="65" spans="1:6" ht="20.25" customHeight="1">
      <c r="A65" s="51"/>
      <c r="B65" s="63" t="s">
        <v>263</v>
      </c>
      <c r="C65" s="94"/>
      <c r="D65" s="94"/>
      <c r="E65" s="157"/>
      <c r="F65" s="119"/>
    </row>
    <row r="66" spans="1:6" ht="23.25" customHeight="1">
      <c r="A66" s="48"/>
      <c r="B66" s="67" t="s">
        <v>136</v>
      </c>
      <c r="C66" s="102">
        <f>SUM(C64:C65)</f>
        <v>0</v>
      </c>
      <c r="D66" s="102"/>
      <c r="E66" s="159"/>
      <c r="F66" s="127"/>
    </row>
    <row r="67" spans="1:6" ht="19.5" customHeight="1">
      <c r="A67" s="51" t="s">
        <v>137</v>
      </c>
      <c r="B67" s="67" t="s">
        <v>138</v>
      </c>
      <c r="C67" s="94"/>
      <c r="D67" s="94"/>
      <c r="E67" s="157"/>
      <c r="F67" s="119"/>
    </row>
    <row r="68" spans="1:6" ht="23.25" customHeight="1">
      <c r="A68" s="51" t="s">
        <v>139</v>
      </c>
      <c r="B68" s="63" t="s">
        <v>140</v>
      </c>
      <c r="C68" s="94"/>
      <c r="D68" s="94"/>
      <c r="E68" s="157"/>
      <c r="F68" s="119"/>
    </row>
    <row r="69" spans="1:6" ht="18" customHeight="1">
      <c r="A69" s="51" t="s">
        <v>141</v>
      </c>
      <c r="B69" s="63" t="s">
        <v>142</v>
      </c>
      <c r="C69" s="94"/>
      <c r="D69" s="94"/>
      <c r="E69" s="157"/>
      <c r="F69" s="119"/>
    </row>
    <row r="70" spans="1:6" ht="23.25" customHeight="1">
      <c r="A70" s="51"/>
      <c r="B70" s="63" t="s">
        <v>143</v>
      </c>
      <c r="C70" s="94"/>
      <c r="D70" s="94"/>
      <c r="E70" s="157"/>
      <c r="F70" s="119"/>
    </row>
    <row r="71" spans="1:6" ht="24.75" customHeight="1">
      <c r="A71" s="51" t="s">
        <v>144</v>
      </c>
      <c r="B71" s="63" t="s">
        <v>145</v>
      </c>
      <c r="C71" s="94"/>
      <c r="D71" s="94"/>
      <c r="E71" s="157"/>
      <c r="F71" s="119"/>
    </row>
    <row r="72" spans="1:6" ht="18.75" customHeight="1">
      <c r="A72" s="51" t="s">
        <v>146</v>
      </c>
      <c r="B72" s="63" t="s">
        <v>147</v>
      </c>
      <c r="C72" s="94"/>
      <c r="D72" s="94"/>
      <c r="E72" s="157"/>
      <c r="F72" s="119"/>
    </row>
    <row r="73" spans="1:6" ht="19.5" customHeight="1">
      <c r="A73" s="48"/>
      <c r="B73" s="65" t="s">
        <v>148</v>
      </c>
      <c r="C73" s="102">
        <f>SUM(C68:C72)</f>
        <v>0</v>
      </c>
      <c r="D73" s="102"/>
      <c r="E73" s="159"/>
      <c r="F73" s="120"/>
    </row>
    <row r="74" spans="1:6" ht="17.25" customHeight="1">
      <c r="A74" s="48"/>
      <c r="B74" s="67" t="s">
        <v>149</v>
      </c>
      <c r="C74" s="102">
        <f>C73+C67+C66+C63</f>
        <v>0</v>
      </c>
      <c r="D74" s="102"/>
      <c r="E74" s="159"/>
      <c r="F74" s="120"/>
    </row>
    <row r="75" spans="1:6" ht="25.5" customHeight="1">
      <c r="A75" s="51" t="s">
        <v>150</v>
      </c>
      <c r="B75" s="61" t="s">
        <v>151</v>
      </c>
      <c r="C75" s="94"/>
      <c r="D75" s="94"/>
      <c r="E75" s="157"/>
      <c r="F75" s="119"/>
    </row>
    <row r="76" spans="1:6" ht="23.25" customHeight="1">
      <c r="A76" s="51" t="s">
        <v>152</v>
      </c>
      <c r="B76" s="61" t="s">
        <v>153</v>
      </c>
      <c r="C76" s="94"/>
      <c r="D76" s="94"/>
      <c r="E76" s="157"/>
      <c r="F76" s="119"/>
    </row>
    <row r="77" spans="1:6" ht="18.75" customHeight="1">
      <c r="A77" s="51" t="s">
        <v>154</v>
      </c>
      <c r="B77" s="61" t="s">
        <v>155</v>
      </c>
      <c r="C77" s="94"/>
      <c r="D77" s="94"/>
      <c r="E77" s="157"/>
      <c r="F77" s="119"/>
    </row>
    <row r="78" spans="1:6" ht="19.5" customHeight="1">
      <c r="A78" s="48"/>
      <c r="B78" s="67" t="s">
        <v>156</v>
      </c>
      <c r="C78" s="102">
        <f>SUM(C75:C77)</f>
        <v>0</v>
      </c>
      <c r="D78" s="102"/>
      <c r="E78" s="159"/>
      <c r="F78" s="120"/>
    </row>
    <row r="79" spans="1:6" ht="26.25" customHeight="1">
      <c r="A79" s="51" t="s">
        <v>157</v>
      </c>
      <c r="B79" s="63" t="s">
        <v>158</v>
      </c>
      <c r="C79" s="94"/>
      <c r="D79" s="94"/>
      <c r="E79" s="157"/>
      <c r="F79" s="119"/>
    </row>
    <row r="80" spans="1:6" ht="22.5" customHeight="1">
      <c r="A80" s="51" t="s">
        <v>159</v>
      </c>
      <c r="B80" s="63" t="s">
        <v>160</v>
      </c>
      <c r="C80" s="94"/>
      <c r="D80" s="94"/>
      <c r="E80" s="157"/>
      <c r="F80" s="119"/>
    </row>
    <row r="81" spans="1:6" ht="21" customHeight="1">
      <c r="A81" s="51" t="s">
        <v>161</v>
      </c>
      <c r="B81" s="63" t="s">
        <v>162</v>
      </c>
      <c r="C81" s="94"/>
      <c r="D81" s="94"/>
      <c r="E81" s="157"/>
      <c r="F81" s="119"/>
    </row>
    <row r="82" spans="1:6" ht="24.75" customHeight="1">
      <c r="A82" s="48"/>
      <c r="B82" s="67" t="s">
        <v>163</v>
      </c>
      <c r="C82" s="102">
        <f>SUM(C79:C80)</f>
        <v>0</v>
      </c>
      <c r="D82" s="102"/>
      <c r="E82" s="159"/>
      <c r="F82" s="120"/>
    </row>
    <row r="83" spans="1:6" ht="21" customHeight="1">
      <c r="A83" s="51" t="s">
        <v>164</v>
      </c>
      <c r="B83" s="52" t="s">
        <v>165</v>
      </c>
      <c r="C83" s="90"/>
      <c r="D83" s="90"/>
      <c r="E83" s="167"/>
      <c r="F83" s="119"/>
    </row>
    <row r="84" spans="1:6" ht="19.5" customHeight="1">
      <c r="A84" s="51" t="s">
        <v>166</v>
      </c>
      <c r="B84" s="52" t="s">
        <v>167</v>
      </c>
      <c r="C84" s="90"/>
      <c r="D84" s="90"/>
      <c r="E84" s="167"/>
      <c r="F84" s="119"/>
    </row>
    <row r="85" spans="1:6" ht="20.25" customHeight="1">
      <c r="A85" s="51" t="s">
        <v>168</v>
      </c>
      <c r="B85" s="52" t="s">
        <v>169</v>
      </c>
      <c r="C85" s="90"/>
      <c r="D85" s="90"/>
      <c r="E85" s="167"/>
      <c r="F85" s="119"/>
    </row>
    <row r="86" spans="1:6" ht="23.25" customHeight="1">
      <c r="A86" s="51" t="s">
        <v>170</v>
      </c>
      <c r="B86" s="52" t="s">
        <v>171</v>
      </c>
      <c r="C86" s="90"/>
      <c r="D86" s="90"/>
      <c r="E86" s="167"/>
      <c r="F86" s="119"/>
    </row>
    <row r="87" spans="1:6" ht="23.25" customHeight="1">
      <c r="A87" s="51"/>
      <c r="B87" s="54" t="s">
        <v>172</v>
      </c>
      <c r="C87" s="90">
        <f>SUM(C83:C86)</f>
        <v>0</v>
      </c>
      <c r="D87" s="90"/>
      <c r="E87" s="167"/>
      <c r="F87" s="119"/>
    </row>
    <row r="88" spans="1:6" ht="18.75">
      <c r="A88" s="51" t="s">
        <v>173</v>
      </c>
      <c r="B88" s="54" t="s">
        <v>174</v>
      </c>
      <c r="C88" s="90"/>
      <c r="D88" s="90"/>
      <c r="E88" s="167"/>
      <c r="F88" s="119"/>
    </row>
    <row r="89" spans="1:6" ht="18.75" customHeight="1">
      <c r="A89" s="48"/>
      <c r="B89" s="69" t="s">
        <v>175</v>
      </c>
      <c r="C89" s="93">
        <f>C88+C87+C82</f>
        <v>0</v>
      </c>
      <c r="D89" s="93"/>
      <c r="E89" s="158"/>
      <c r="F89" s="120"/>
    </row>
    <row r="90" spans="1:6" ht="19.5" customHeight="1">
      <c r="A90" s="48"/>
      <c r="B90" s="69" t="s">
        <v>176</v>
      </c>
      <c r="C90" s="97">
        <f>C78+C74+C60+C31+C24</f>
        <v>120</v>
      </c>
      <c r="D90" s="97">
        <f>D78+D74+D60+D31+D24</f>
        <v>261</v>
      </c>
      <c r="E90" s="165">
        <f>E78+E74+E60+E31+E24</f>
        <v>132</v>
      </c>
      <c r="F90" s="120"/>
    </row>
    <row r="91" spans="1:6" ht="21.75" customHeight="1">
      <c r="A91" s="51" t="s">
        <v>177</v>
      </c>
      <c r="B91" s="52" t="s">
        <v>178</v>
      </c>
      <c r="C91" s="90"/>
      <c r="D91" s="90"/>
      <c r="E91" s="167"/>
      <c r="F91" s="119"/>
    </row>
    <row r="92" spans="1:6" ht="19.5" customHeight="1">
      <c r="A92" s="51" t="s">
        <v>179</v>
      </c>
      <c r="B92" s="52" t="s">
        <v>180</v>
      </c>
      <c r="C92" s="90"/>
      <c r="D92" s="90"/>
      <c r="E92" s="167"/>
      <c r="F92" s="119"/>
    </row>
    <row r="93" spans="1:6" ht="18.75" customHeight="1">
      <c r="A93" s="51"/>
      <c r="B93" s="52" t="s">
        <v>181</v>
      </c>
      <c r="C93" s="90"/>
      <c r="D93" s="90"/>
      <c r="E93" s="167"/>
      <c r="F93" s="119"/>
    </row>
    <row r="94" spans="1:6" ht="21" customHeight="1">
      <c r="A94" s="51" t="s">
        <v>182</v>
      </c>
      <c r="B94" s="52" t="s">
        <v>183</v>
      </c>
      <c r="C94" s="90"/>
      <c r="D94" s="90"/>
      <c r="E94" s="167"/>
      <c r="F94" s="119"/>
    </row>
    <row r="95" spans="1:6" ht="22.5" customHeight="1">
      <c r="A95" s="51" t="s">
        <v>184</v>
      </c>
      <c r="B95" s="52" t="s">
        <v>185</v>
      </c>
      <c r="C95" s="90"/>
      <c r="D95" s="90"/>
      <c r="E95" s="167"/>
      <c r="F95" s="119"/>
    </row>
    <row r="96" spans="1:6" ht="20.25" customHeight="1">
      <c r="A96" s="51" t="s">
        <v>184</v>
      </c>
      <c r="B96" s="52" t="s">
        <v>186</v>
      </c>
      <c r="C96" s="90"/>
      <c r="D96" s="90"/>
      <c r="E96" s="167"/>
      <c r="F96" s="119"/>
    </row>
    <row r="97" spans="1:6" ht="24.75" customHeight="1">
      <c r="A97" s="51" t="s">
        <v>187</v>
      </c>
      <c r="B97" s="52" t="s">
        <v>188</v>
      </c>
      <c r="C97" s="90"/>
      <c r="D97" s="90"/>
      <c r="E97" s="167"/>
      <c r="F97" s="119"/>
    </row>
    <row r="98" spans="1:6" ht="20.25" customHeight="1">
      <c r="A98" s="48"/>
      <c r="B98" s="54" t="s">
        <v>189</v>
      </c>
      <c r="C98" s="93">
        <f>SUM(C91:C96)</f>
        <v>0</v>
      </c>
      <c r="D98" s="93"/>
      <c r="E98" s="158"/>
      <c r="F98" s="120"/>
    </row>
    <row r="99" spans="1:8" ht="18.75" customHeight="1">
      <c r="A99" s="51" t="s">
        <v>190</v>
      </c>
      <c r="B99" s="52" t="s">
        <v>191</v>
      </c>
      <c r="C99" s="94">
        <f>6506+90</f>
        <v>6596</v>
      </c>
      <c r="D99" s="94">
        <v>6563</v>
      </c>
      <c r="E99" s="176"/>
      <c r="F99" s="170"/>
      <c r="G99" s="19"/>
      <c r="H99" s="19"/>
    </row>
    <row r="100" spans="1:8" ht="18" customHeight="1">
      <c r="A100" s="51" t="s">
        <v>192</v>
      </c>
      <c r="B100" s="52" t="s">
        <v>193</v>
      </c>
      <c r="C100" s="94"/>
      <c r="D100" s="94"/>
      <c r="E100" s="176"/>
      <c r="F100" s="170"/>
      <c r="G100" s="19"/>
      <c r="H100" s="19"/>
    </row>
    <row r="101" spans="1:7" ht="21" customHeight="1">
      <c r="A101" s="51" t="s">
        <v>194</v>
      </c>
      <c r="B101" s="52" t="s">
        <v>195</v>
      </c>
      <c r="C101" s="94"/>
      <c r="D101" s="94"/>
      <c r="E101" s="176"/>
      <c r="F101" s="169"/>
      <c r="G101" s="136"/>
    </row>
    <row r="102" spans="1:7" ht="27" customHeight="1">
      <c r="A102" s="51" t="s">
        <v>196</v>
      </c>
      <c r="B102" s="52" t="s">
        <v>197</v>
      </c>
      <c r="C102" s="94">
        <f>1756+24</f>
        <v>1780</v>
      </c>
      <c r="D102" s="94">
        <v>1772</v>
      </c>
      <c r="E102" s="176"/>
      <c r="F102" s="169"/>
      <c r="G102" s="136"/>
    </row>
    <row r="103" spans="1:6" ht="20.25" customHeight="1">
      <c r="A103" s="48"/>
      <c r="B103" s="54" t="s">
        <v>198</v>
      </c>
      <c r="C103" s="93">
        <f>SUM(C99:C102)</f>
        <v>8376</v>
      </c>
      <c r="D103" s="93">
        <f>SUM(D99:D102)</f>
        <v>8335</v>
      </c>
      <c r="E103" s="158">
        <f>SUM(E99:E102)</f>
        <v>0</v>
      </c>
      <c r="F103" s="120"/>
    </row>
    <row r="104" spans="1:6" ht="27" customHeight="1">
      <c r="A104" s="51">
        <v>246</v>
      </c>
      <c r="B104" s="52" t="s">
        <v>199</v>
      </c>
      <c r="C104" s="90"/>
      <c r="D104" s="90"/>
      <c r="E104" s="167"/>
      <c r="F104" s="119"/>
    </row>
    <row r="105" spans="1:6" ht="29.25" customHeight="1">
      <c r="A105" s="51">
        <v>247</v>
      </c>
      <c r="B105" s="52" t="s">
        <v>200</v>
      </c>
      <c r="C105" s="90"/>
      <c r="D105" s="90"/>
      <c r="E105" s="167"/>
      <c r="F105" s="119"/>
    </row>
    <row r="106" spans="1:6" ht="25.5" customHeight="1">
      <c r="A106" s="51">
        <v>249</v>
      </c>
      <c r="B106" s="52" t="s">
        <v>201</v>
      </c>
      <c r="C106" s="90"/>
      <c r="D106" s="90"/>
      <c r="E106" s="167"/>
      <c r="F106" s="119"/>
    </row>
    <row r="107" spans="1:6" ht="27.75" customHeight="1">
      <c r="A107" s="48"/>
      <c r="B107" s="69" t="s">
        <v>202</v>
      </c>
      <c r="C107" s="93">
        <f>SUM(C104:C106)</f>
        <v>0</v>
      </c>
      <c r="D107" s="93"/>
      <c r="E107" s="158"/>
      <c r="F107" s="120"/>
    </row>
    <row r="108" spans="1:6" ht="21" customHeight="1">
      <c r="A108" s="51" t="s">
        <v>203</v>
      </c>
      <c r="B108" s="52" t="s">
        <v>204</v>
      </c>
      <c r="C108" s="90"/>
      <c r="D108" s="90"/>
      <c r="E108" s="167"/>
      <c r="F108" s="119"/>
    </row>
    <row r="109" spans="1:6" ht="24.75" customHeight="1">
      <c r="A109" s="51" t="s">
        <v>205</v>
      </c>
      <c r="B109" s="52" t="s">
        <v>167</v>
      </c>
      <c r="C109" s="90"/>
      <c r="D109" s="90"/>
      <c r="E109" s="167"/>
      <c r="F109" s="119"/>
    </row>
    <row r="110" spans="1:6" ht="19.5" customHeight="1">
      <c r="A110" s="51" t="s">
        <v>206</v>
      </c>
      <c r="B110" s="52" t="s">
        <v>169</v>
      </c>
      <c r="C110" s="90"/>
      <c r="D110" s="90"/>
      <c r="E110" s="167"/>
      <c r="F110" s="119"/>
    </row>
    <row r="111" spans="1:6" ht="16.5" customHeight="1">
      <c r="A111" s="51" t="s">
        <v>207</v>
      </c>
      <c r="B111" s="52" t="s">
        <v>171</v>
      </c>
      <c r="C111" s="90"/>
      <c r="D111" s="90"/>
      <c r="E111" s="167"/>
      <c r="F111" s="119"/>
    </row>
    <row r="112" spans="1:6" ht="24.75" customHeight="1">
      <c r="A112" s="51"/>
      <c r="B112" s="54" t="s">
        <v>208</v>
      </c>
      <c r="C112" s="90">
        <f>SUM(C108:C111)</f>
        <v>0</v>
      </c>
      <c r="D112" s="90"/>
      <c r="E112" s="167"/>
      <c r="F112" s="120"/>
    </row>
    <row r="113" spans="1:6" ht="20.25" customHeight="1">
      <c r="A113" s="51"/>
      <c r="B113" s="54" t="s">
        <v>209</v>
      </c>
      <c r="C113" s="90">
        <f>C112+C107+C103+C98</f>
        <v>8376</v>
      </c>
      <c r="D113" s="90">
        <f>D112+D107+D103+D98</f>
        <v>8335</v>
      </c>
      <c r="E113" s="167">
        <f>E112+E107+E103+E98</f>
        <v>0</v>
      </c>
      <c r="F113" s="120"/>
    </row>
    <row r="114" spans="1:6" ht="25.5" customHeight="1">
      <c r="A114" s="48"/>
      <c r="B114" s="54" t="s">
        <v>210</v>
      </c>
      <c r="C114" s="97">
        <f>C113+C90</f>
        <v>8496</v>
      </c>
      <c r="D114" s="97">
        <f>D113+D90</f>
        <v>8596</v>
      </c>
      <c r="E114" s="165">
        <f>E113+E90</f>
        <v>132</v>
      </c>
      <c r="F114" s="131"/>
    </row>
    <row r="115" spans="1:6" ht="33" customHeight="1">
      <c r="A115" s="50" t="s">
        <v>211</v>
      </c>
      <c r="B115" s="61" t="s">
        <v>212</v>
      </c>
      <c r="C115" s="94"/>
      <c r="D115" s="94"/>
      <c r="E115" s="157"/>
      <c r="F115" s="132"/>
    </row>
    <row r="116" spans="1:6" ht="24" customHeight="1">
      <c r="A116" s="50" t="s">
        <v>213</v>
      </c>
      <c r="B116" s="61" t="s">
        <v>214</v>
      </c>
      <c r="C116" s="94"/>
      <c r="D116" s="94"/>
      <c r="E116" s="157"/>
      <c r="F116" s="132"/>
    </row>
    <row r="117" spans="1:6" ht="23.25" customHeight="1">
      <c r="A117" s="49"/>
      <c r="B117" s="67" t="s">
        <v>215</v>
      </c>
      <c r="C117" s="102">
        <f>SUM(C115:C116)</f>
        <v>0</v>
      </c>
      <c r="D117" s="102"/>
      <c r="E117" s="159"/>
      <c r="F117" s="131"/>
    </row>
    <row r="118" spans="1:6" ht="18.75">
      <c r="A118" s="50" t="s">
        <v>216</v>
      </c>
      <c r="B118" s="73" t="s">
        <v>217</v>
      </c>
      <c r="C118" s="106"/>
      <c r="D118" s="106"/>
      <c r="E118" s="156"/>
      <c r="F118" s="132"/>
    </row>
    <row r="119" spans="1:6" ht="19.5" customHeight="1">
      <c r="A119" s="50" t="s">
        <v>218</v>
      </c>
      <c r="B119" s="63" t="s">
        <v>219</v>
      </c>
      <c r="C119" s="94"/>
      <c r="D119" s="94"/>
      <c r="E119" s="157"/>
      <c r="F119" s="132"/>
    </row>
    <row r="120" spans="1:6" ht="21.75" customHeight="1">
      <c r="A120" s="50" t="s">
        <v>220</v>
      </c>
      <c r="B120" s="63" t="s">
        <v>221</v>
      </c>
      <c r="C120" s="94"/>
      <c r="D120" s="94"/>
      <c r="E120" s="157"/>
      <c r="F120" s="132"/>
    </row>
    <row r="121" spans="1:6" ht="24" customHeight="1">
      <c r="A121" s="50" t="s">
        <v>222</v>
      </c>
      <c r="B121" s="61" t="s">
        <v>223</v>
      </c>
      <c r="C121" s="94"/>
      <c r="D121" s="94"/>
      <c r="E121" s="157"/>
      <c r="F121" s="132"/>
    </row>
    <row r="122" spans="1:6" ht="18.75" customHeight="1">
      <c r="A122" s="50" t="s">
        <v>224</v>
      </c>
      <c r="B122" s="63" t="s">
        <v>225</v>
      </c>
      <c r="C122" s="94"/>
      <c r="D122" s="94"/>
      <c r="E122" s="157"/>
      <c r="F122" s="132"/>
    </row>
    <row r="123" spans="1:6" ht="24.75" customHeight="1">
      <c r="A123" s="50" t="s">
        <v>226</v>
      </c>
      <c r="B123" s="63" t="s">
        <v>227</v>
      </c>
      <c r="C123" s="94"/>
      <c r="D123" s="94"/>
      <c r="E123" s="157"/>
      <c r="F123" s="132"/>
    </row>
    <row r="124" spans="1:6" ht="18.75" customHeight="1">
      <c r="A124" s="49">
        <v>297</v>
      </c>
      <c r="B124" s="67" t="s">
        <v>228</v>
      </c>
      <c r="C124" s="102">
        <f>SUM(C118:C123)</f>
        <v>0</v>
      </c>
      <c r="D124" s="102"/>
      <c r="E124" s="159"/>
      <c r="F124" s="131"/>
    </row>
    <row r="125" spans="1:6" ht="18.75">
      <c r="A125" s="50" t="s">
        <v>229</v>
      </c>
      <c r="B125" s="73" t="s">
        <v>230</v>
      </c>
      <c r="C125" s="106"/>
      <c r="D125" s="106"/>
      <c r="E125" s="156"/>
      <c r="F125" s="132"/>
    </row>
    <row r="126" spans="1:6" ht="18.75">
      <c r="A126" s="50" t="s">
        <v>231</v>
      </c>
      <c r="B126" s="73" t="s">
        <v>232</v>
      </c>
      <c r="C126" s="106"/>
      <c r="D126" s="106"/>
      <c r="E126" s="156"/>
      <c r="F126" s="132"/>
    </row>
    <row r="127" spans="1:6" ht="18.75">
      <c r="A127" s="50">
        <v>5915</v>
      </c>
      <c r="B127" s="73" t="s">
        <v>233</v>
      </c>
      <c r="C127" s="106"/>
      <c r="D127" s="106"/>
      <c r="E127" s="156"/>
      <c r="F127" s="132"/>
    </row>
    <row r="128" spans="1:6" ht="18.75">
      <c r="A128" s="50">
        <v>5916</v>
      </c>
      <c r="B128" s="73" t="s">
        <v>234</v>
      </c>
      <c r="C128" s="106"/>
      <c r="D128" s="106"/>
      <c r="E128" s="156"/>
      <c r="F128" s="132"/>
    </row>
    <row r="129" spans="1:6" ht="18.75">
      <c r="A129" s="49"/>
      <c r="B129" s="75" t="s">
        <v>235</v>
      </c>
      <c r="C129" s="109">
        <f>SUM(C125:C128)</f>
        <v>0</v>
      </c>
      <c r="D129" s="109"/>
      <c r="E129" s="155"/>
      <c r="F129" s="131"/>
    </row>
    <row r="130" spans="1:6" ht="18.75">
      <c r="A130" s="49"/>
      <c r="B130" s="75" t="s">
        <v>236</v>
      </c>
      <c r="C130" s="109"/>
      <c r="D130" s="109"/>
      <c r="E130" s="155"/>
      <c r="F130" s="131"/>
    </row>
    <row r="131" spans="1:6" ht="18.75">
      <c r="A131" s="49"/>
      <c r="B131" s="54" t="s">
        <v>237</v>
      </c>
      <c r="C131" s="97">
        <f>C130+C114</f>
        <v>8496</v>
      </c>
      <c r="D131" s="97">
        <f>D130+D114</f>
        <v>8596</v>
      </c>
      <c r="E131" s="165">
        <f>E130+E114</f>
        <v>132</v>
      </c>
      <c r="F131" s="131"/>
    </row>
  </sheetData>
  <sheetProtection selectLockedCells="1" selectUnlockedCells="1"/>
  <printOptions headings="1"/>
  <pageMargins left="0.7086614173228347" right="0.7086614173228347" top="0.5511811023622047" bottom="0.5511811023622047" header="0.31496062992125984" footer="0.31496062992125984"/>
  <pageSetup fitToHeight="2" fitToWidth="1" horizontalDpi="300" verticalDpi="300" orientation="portrait" paperSize="9" scale="60" r:id="rId1"/>
  <headerFooter alignWithMargins="0">
    <oddHeader>&amp;C&amp;P/&amp;N</oddHeader>
    <oddFooter>&amp;L&amp;F&amp;C&amp;D&amp;R&amp;A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131"/>
  <sheetViews>
    <sheetView view="pageBreakPreview" zoomScaleSheetLayoutView="100" zoomScalePageLayoutView="0" workbookViewId="0" topLeftCell="A111">
      <selection activeCell="F45" sqref="F45"/>
    </sheetView>
  </sheetViews>
  <sheetFormatPr defaultColWidth="8.66015625" defaultRowHeight="18"/>
  <cols>
    <col min="2" max="2" width="37.66015625" style="0" customWidth="1"/>
    <col min="3" max="4" width="8.75" style="78" customWidth="1"/>
    <col min="5" max="5" width="8.75" style="154" customWidth="1"/>
    <col min="6" max="6" width="32.66015625" style="111" customWidth="1"/>
  </cols>
  <sheetData>
    <row r="1" spans="1:6" ht="18.75">
      <c r="A1" s="44"/>
      <c r="B1" s="45"/>
      <c r="C1" s="81"/>
      <c r="D1" s="81"/>
      <c r="E1" s="153"/>
      <c r="F1" s="113"/>
    </row>
    <row r="2" spans="1:6" ht="18.75">
      <c r="A2" s="47"/>
      <c r="B2" s="48" t="s">
        <v>238</v>
      </c>
      <c r="C2" s="83"/>
      <c r="D2" s="109"/>
      <c r="E2" s="155"/>
      <c r="F2" s="115"/>
    </row>
    <row r="3" spans="1:6" ht="18.75">
      <c r="A3" s="47">
        <v>841403</v>
      </c>
      <c r="B3" s="48" t="s">
        <v>273</v>
      </c>
      <c r="C3" s="83">
        <v>2016</v>
      </c>
      <c r="D3" s="109" t="s">
        <v>34</v>
      </c>
      <c r="E3" s="155">
        <v>2017</v>
      </c>
      <c r="F3" s="115"/>
    </row>
    <row r="4" spans="1:6" ht="18.75">
      <c r="A4" s="47" t="s">
        <v>274</v>
      </c>
      <c r="B4" s="48"/>
      <c r="C4" s="83"/>
      <c r="D4" s="109"/>
      <c r="E4" s="155"/>
      <c r="F4" s="115"/>
    </row>
    <row r="5" spans="1:6" ht="18.75">
      <c r="A5" s="50" t="s">
        <v>35</v>
      </c>
      <c r="B5" s="51" t="s">
        <v>36</v>
      </c>
      <c r="C5" s="88"/>
      <c r="D5" s="106"/>
      <c r="E5" s="156"/>
      <c r="F5" s="117"/>
    </row>
    <row r="6" spans="1:6" ht="21" customHeight="1">
      <c r="A6" s="51" t="s">
        <v>37</v>
      </c>
      <c r="B6" s="52" t="s">
        <v>38</v>
      </c>
      <c r="C6" s="90"/>
      <c r="D6" s="94"/>
      <c r="E6" s="157"/>
      <c r="F6" s="119"/>
    </row>
    <row r="7" spans="1:6" ht="18.75" customHeight="1">
      <c r="A7" s="51" t="s">
        <v>39</v>
      </c>
      <c r="B7" s="52" t="s">
        <v>40</v>
      </c>
      <c r="C7" s="90"/>
      <c r="D7" s="94"/>
      <c r="E7" s="157"/>
      <c r="F7" s="119"/>
    </row>
    <row r="8" spans="1:6" ht="24.75" customHeight="1">
      <c r="A8" s="51" t="s">
        <v>41</v>
      </c>
      <c r="B8" s="52" t="s">
        <v>42</v>
      </c>
      <c r="C8" s="90"/>
      <c r="D8" s="94"/>
      <c r="E8" s="157"/>
      <c r="F8" s="119"/>
    </row>
    <row r="9" spans="1:6" ht="18.75" customHeight="1">
      <c r="A9" s="51" t="s">
        <v>43</v>
      </c>
      <c r="B9" s="52" t="s">
        <v>44</v>
      </c>
      <c r="C9" s="90"/>
      <c r="D9" s="94"/>
      <c r="E9" s="157"/>
      <c r="F9" s="119"/>
    </row>
    <row r="10" spans="1:6" ht="21" customHeight="1">
      <c r="A10" s="51" t="s">
        <v>45</v>
      </c>
      <c r="B10" s="52" t="s">
        <v>46</v>
      </c>
      <c r="C10" s="90"/>
      <c r="D10" s="94"/>
      <c r="E10" s="157"/>
      <c r="F10" s="119"/>
    </row>
    <row r="11" spans="1:6" ht="21" customHeight="1">
      <c r="A11" s="51" t="s">
        <v>47</v>
      </c>
      <c r="B11" s="52" t="s">
        <v>48</v>
      </c>
      <c r="C11" s="90"/>
      <c r="D11" s="94"/>
      <c r="E11" s="157"/>
      <c r="F11" s="119"/>
    </row>
    <row r="12" spans="1:6" ht="21" customHeight="1">
      <c r="A12" s="51" t="s">
        <v>49</v>
      </c>
      <c r="B12" s="52" t="s">
        <v>50</v>
      </c>
      <c r="C12" s="90"/>
      <c r="D12" s="94"/>
      <c r="E12" s="157"/>
      <c r="F12" s="119"/>
    </row>
    <row r="13" spans="1:6" ht="22.5" customHeight="1">
      <c r="A13" s="51" t="s">
        <v>51</v>
      </c>
      <c r="B13" s="52" t="s">
        <v>52</v>
      </c>
      <c r="C13" s="90">
        <v>48</v>
      </c>
      <c r="D13" s="94">
        <v>20</v>
      </c>
      <c r="E13" s="157">
        <v>48</v>
      </c>
      <c r="F13" s="119" t="s">
        <v>275</v>
      </c>
    </row>
    <row r="14" spans="1:6" ht="20.25" customHeight="1">
      <c r="A14" s="51" t="s">
        <v>53</v>
      </c>
      <c r="B14" s="52" t="s">
        <v>54</v>
      </c>
      <c r="C14" s="90"/>
      <c r="D14" s="94"/>
      <c r="E14" s="157"/>
      <c r="F14" s="119"/>
    </row>
    <row r="15" spans="1:6" ht="18" customHeight="1">
      <c r="A15" s="51" t="s">
        <v>55</v>
      </c>
      <c r="B15" s="52" t="s">
        <v>56</v>
      </c>
      <c r="C15" s="90"/>
      <c r="D15" s="94"/>
      <c r="E15" s="157"/>
      <c r="F15" s="119"/>
    </row>
    <row r="16" spans="1:6" ht="18.75" customHeight="1">
      <c r="A16" s="51" t="s">
        <v>57</v>
      </c>
      <c r="B16" s="52" t="s">
        <v>58</v>
      </c>
      <c r="C16" s="90"/>
      <c r="D16" s="94"/>
      <c r="E16" s="157"/>
      <c r="F16" s="119"/>
    </row>
    <row r="17" spans="1:6" ht="20.25" customHeight="1">
      <c r="A17" s="51" t="s">
        <v>59</v>
      </c>
      <c r="B17" s="52" t="s">
        <v>60</v>
      </c>
      <c r="C17" s="90"/>
      <c r="D17" s="94"/>
      <c r="E17" s="157"/>
      <c r="F17" s="119"/>
    </row>
    <row r="18" spans="1:6" ht="18.75" customHeight="1">
      <c r="A18" s="48"/>
      <c r="B18" s="54" t="s">
        <v>61</v>
      </c>
      <c r="C18" s="93">
        <f>SUM(C6:C17)</f>
        <v>48</v>
      </c>
      <c r="D18" s="93">
        <f>SUM(D6:D17)</f>
        <v>20</v>
      </c>
      <c r="E18" s="158">
        <f>SUM(E6:E17)</f>
        <v>48</v>
      </c>
      <c r="F18" s="120"/>
    </row>
    <row r="19" spans="1:6" ht="18.75" customHeight="1">
      <c r="A19" s="51" t="s">
        <v>62</v>
      </c>
      <c r="B19" s="52" t="s">
        <v>63</v>
      </c>
      <c r="C19" s="90"/>
      <c r="D19" s="94"/>
      <c r="E19" s="157"/>
      <c r="F19" s="119"/>
    </row>
    <row r="20" spans="1:6" ht="24.75" customHeight="1">
      <c r="A20" s="51" t="s">
        <v>64</v>
      </c>
      <c r="B20" s="52" t="s">
        <v>65</v>
      </c>
      <c r="C20" s="90"/>
      <c r="D20" s="94"/>
      <c r="E20" s="157"/>
      <c r="F20" s="119"/>
    </row>
    <row r="21" spans="1:6" ht="20.25" customHeight="1">
      <c r="A21" s="51" t="s">
        <v>66</v>
      </c>
      <c r="B21" s="52" t="s">
        <v>67</v>
      </c>
      <c r="C21" s="90"/>
      <c r="D21" s="94"/>
      <c r="E21" s="157"/>
      <c r="F21" s="119"/>
    </row>
    <row r="22" spans="1:6" ht="17.25" customHeight="1">
      <c r="A22" s="51" t="s">
        <v>68</v>
      </c>
      <c r="B22" s="52" t="s">
        <v>69</v>
      </c>
      <c r="C22" s="90"/>
      <c r="D22" s="94"/>
      <c r="E22" s="157"/>
      <c r="F22" s="119"/>
    </row>
    <row r="23" spans="1:6" ht="18.75" customHeight="1">
      <c r="A23" s="48"/>
      <c r="B23" s="54" t="s">
        <v>70</v>
      </c>
      <c r="C23" s="93">
        <f>SUM(C19:C22)</f>
        <v>0</v>
      </c>
      <c r="D23" s="102"/>
      <c r="E23" s="159"/>
      <c r="F23" s="120"/>
    </row>
    <row r="24" spans="1:6" ht="18.75" customHeight="1">
      <c r="A24" s="48"/>
      <c r="B24" s="54" t="s">
        <v>71</v>
      </c>
      <c r="C24" s="93">
        <f>C23+C18</f>
        <v>48</v>
      </c>
      <c r="D24" s="93">
        <f>D23+D18</f>
        <v>20</v>
      </c>
      <c r="E24" s="158">
        <f>E23+E18</f>
        <v>48</v>
      </c>
      <c r="F24" s="120"/>
    </row>
    <row r="25" spans="1:6" ht="18.75" customHeight="1">
      <c r="A25" s="51" t="s">
        <v>72</v>
      </c>
      <c r="B25" s="56" t="s">
        <v>73</v>
      </c>
      <c r="C25" s="95"/>
      <c r="D25" s="150"/>
      <c r="E25" s="160"/>
      <c r="F25" s="119"/>
    </row>
    <row r="26" spans="1:6" ht="18.75" customHeight="1">
      <c r="A26" s="51" t="s">
        <v>74</v>
      </c>
      <c r="B26" s="56" t="s">
        <v>75</v>
      </c>
      <c r="C26" s="95"/>
      <c r="D26" s="150"/>
      <c r="E26" s="160"/>
      <c r="F26" s="119"/>
    </row>
    <row r="27" spans="1:6" ht="18" customHeight="1">
      <c r="A27" s="51" t="s">
        <v>76</v>
      </c>
      <c r="B27" s="56" t="s">
        <v>77</v>
      </c>
      <c r="C27" s="95"/>
      <c r="D27" s="150"/>
      <c r="E27" s="160"/>
      <c r="F27" s="119"/>
    </row>
    <row r="28" spans="1:6" ht="18.75" customHeight="1">
      <c r="A28" s="51">
        <v>5215</v>
      </c>
      <c r="B28" s="56" t="s">
        <v>78</v>
      </c>
      <c r="C28" s="95"/>
      <c r="D28" s="150"/>
      <c r="E28" s="160"/>
      <c r="F28" s="119"/>
    </row>
    <row r="29" spans="1:6" ht="18.75" customHeight="1">
      <c r="A29" s="51">
        <v>5216</v>
      </c>
      <c r="B29" s="56" t="s">
        <v>79</v>
      </c>
      <c r="C29" s="95"/>
      <c r="D29" s="150"/>
      <c r="E29" s="160"/>
      <c r="F29" s="119"/>
    </row>
    <row r="30" spans="1:6" ht="16.5" customHeight="1">
      <c r="A30" s="51" t="s">
        <v>80</v>
      </c>
      <c r="B30" s="56" t="s">
        <v>81</v>
      </c>
      <c r="C30" s="95"/>
      <c r="D30" s="150"/>
      <c r="E30" s="160"/>
      <c r="F30" s="119"/>
    </row>
    <row r="31" spans="1:6" ht="28.5" customHeight="1">
      <c r="A31" s="48"/>
      <c r="B31" s="54" t="s">
        <v>253</v>
      </c>
      <c r="C31" s="97">
        <f>SUM(C25:C30)</f>
        <v>0</v>
      </c>
      <c r="D31" s="151"/>
      <c r="E31" s="161"/>
      <c r="F31" s="120"/>
    </row>
    <row r="32" spans="1:6" ht="19.5" customHeight="1">
      <c r="A32" s="51" t="s">
        <v>82</v>
      </c>
      <c r="B32" s="52" t="s">
        <v>83</v>
      </c>
      <c r="C32" s="90"/>
      <c r="D32" s="94"/>
      <c r="E32" s="157"/>
      <c r="F32" s="119"/>
    </row>
    <row r="33" spans="1:6" ht="20.25" customHeight="1">
      <c r="A33" s="51" t="s">
        <v>84</v>
      </c>
      <c r="B33" s="52" t="s">
        <v>85</v>
      </c>
      <c r="C33" s="90"/>
      <c r="D33" s="94"/>
      <c r="E33" s="157"/>
      <c r="F33" s="119"/>
    </row>
    <row r="34" spans="1:6" ht="18.75" customHeight="1">
      <c r="A34" s="48"/>
      <c r="B34" s="54" t="s">
        <v>86</v>
      </c>
      <c r="C34" s="93">
        <f>SUM(C32:C33)</f>
        <v>0</v>
      </c>
      <c r="D34" s="102"/>
      <c r="E34" s="159"/>
      <c r="F34" s="120"/>
    </row>
    <row r="35" spans="1:6" ht="18" customHeight="1">
      <c r="A35" s="51" t="s">
        <v>87</v>
      </c>
      <c r="B35" s="52" t="s">
        <v>88</v>
      </c>
      <c r="C35" s="90"/>
      <c r="D35" s="94"/>
      <c r="E35" s="157"/>
      <c r="F35" s="119"/>
    </row>
    <row r="36" spans="1:6" ht="21" customHeight="1">
      <c r="A36" s="51" t="s">
        <v>89</v>
      </c>
      <c r="B36" s="52" t="s">
        <v>90</v>
      </c>
      <c r="C36" s="90"/>
      <c r="D36" s="94"/>
      <c r="E36" s="157"/>
      <c r="F36" s="119"/>
    </row>
    <row r="37" spans="1:6" ht="21.75" customHeight="1">
      <c r="A37" s="48"/>
      <c r="B37" s="54" t="s">
        <v>91</v>
      </c>
      <c r="C37" s="93">
        <f>SUM(C35:C36)</f>
        <v>0</v>
      </c>
      <c r="D37" s="102"/>
      <c r="E37" s="159"/>
      <c r="F37" s="120"/>
    </row>
    <row r="38" spans="1:6" ht="18" customHeight="1">
      <c r="A38" s="51" t="s">
        <v>92</v>
      </c>
      <c r="B38" s="52" t="s">
        <v>93</v>
      </c>
      <c r="C38" s="90"/>
      <c r="D38" s="94"/>
      <c r="E38" s="157"/>
      <c r="F38" s="119"/>
    </row>
    <row r="39" spans="1:6" ht="16.5" customHeight="1">
      <c r="A39" s="51" t="s">
        <v>94</v>
      </c>
      <c r="B39" s="52" t="s">
        <v>95</v>
      </c>
      <c r="C39" s="90"/>
      <c r="D39" s="94"/>
      <c r="E39" s="157"/>
      <c r="F39" s="119"/>
    </row>
    <row r="40" spans="1:6" ht="18.75" customHeight="1">
      <c r="A40" s="51" t="s">
        <v>96</v>
      </c>
      <c r="B40" s="52" t="s">
        <v>97</v>
      </c>
      <c r="C40" s="90"/>
      <c r="D40" s="94"/>
      <c r="E40" s="157"/>
      <c r="F40" s="119"/>
    </row>
    <row r="41" spans="1:6" ht="18.75" customHeight="1">
      <c r="A41" s="51" t="s">
        <v>98</v>
      </c>
      <c r="B41" s="52" t="s">
        <v>99</v>
      </c>
      <c r="C41" s="90"/>
      <c r="D41" s="94"/>
      <c r="E41" s="157"/>
      <c r="F41" s="119"/>
    </row>
    <row r="42" spans="1:6" ht="18" customHeight="1">
      <c r="A42" s="51" t="s">
        <v>100</v>
      </c>
      <c r="B42" s="52" t="s">
        <v>101</v>
      </c>
      <c r="C42" s="90">
        <v>280</v>
      </c>
      <c r="D42" s="94">
        <v>47</v>
      </c>
      <c r="E42" s="157">
        <v>280</v>
      </c>
      <c r="F42" s="119" t="s">
        <v>276</v>
      </c>
    </row>
    <row r="43" spans="1:6" ht="20.25" customHeight="1">
      <c r="A43" s="48"/>
      <c r="B43" s="54" t="s">
        <v>102</v>
      </c>
      <c r="C43" s="93">
        <f>SUM(C41:C42)</f>
        <v>280</v>
      </c>
      <c r="D43" s="93">
        <f>SUM(D41:D42)</f>
        <v>47</v>
      </c>
      <c r="E43" s="158">
        <f>SUM(E41:E42)</f>
        <v>280</v>
      </c>
      <c r="F43" s="120"/>
    </row>
    <row r="44" spans="1:5" ht="20.25" customHeight="1">
      <c r="A44" s="48" t="s">
        <v>103</v>
      </c>
      <c r="B44" s="59" t="s">
        <v>104</v>
      </c>
      <c r="C44" s="98"/>
      <c r="D44" s="152"/>
      <c r="E44" s="162"/>
    </row>
    <row r="45" spans="1:6" ht="65.25" customHeight="1">
      <c r="A45" s="48" t="s">
        <v>105</v>
      </c>
      <c r="B45" s="54" t="s">
        <v>106</v>
      </c>
      <c r="C45" s="93">
        <v>2684</v>
      </c>
      <c r="D45" s="102">
        <v>2977</v>
      </c>
      <c r="E45" s="159">
        <v>2975</v>
      </c>
      <c r="F45" s="131" t="s">
        <v>321</v>
      </c>
    </row>
    <row r="46" spans="1:6" ht="18.75" customHeight="1">
      <c r="A46" s="51">
        <v>533711</v>
      </c>
      <c r="B46" s="52" t="s">
        <v>107</v>
      </c>
      <c r="C46" s="90"/>
      <c r="D46" s="94"/>
      <c r="E46" s="157"/>
      <c r="F46" s="119"/>
    </row>
    <row r="47" spans="1:6" ht="18.75" customHeight="1">
      <c r="A47" s="51" t="s">
        <v>108</v>
      </c>
      <c r="B47" s="52" t="s">
        <v>109</v>
      </c>
      <c r="C47" s="90"/>
      <c r="D47" s="94"/>
      <c r="E47" s="157"/>
      <c r="F47" s="119"/>
    </row>
    <row r="48" spans="1:6" ht="18.75" customHeight="1">
      <c r="A48" s="51" t="s">
        <v>110</v>
      </c>
      <c r="B48" s="52" t="s">
        <v>111</v>
      </c>
      <c r="C48" s="90"/>
      <c r="D48" s="94"/>
      <c r="E48" s="157"/>
      <c r="F48" s="119"/>
    </row>
    <row r="49" spans="1:6" ht="18" customHeight="1">
      <c r="A49" s="51" t="s">
        <v>112</v>
      </c>
      <c r="B49" s="52" t="s">
        <v>113</v>
      </c>
      <c r="C49" s="90"/>
      <c r="D49" s="94"/>
      <c r="E49" s="157"/>
      <c r="F49" s="119"/>
    </row>
    <row r="50" spans="1:6" ht="18" customHeight="1">
      <c r="A50" s="48"/>
      <c r="B50" s="54" t="s">
        <v>114</v>
      </c>
      <c r="C50" s="93">
        <f>SUM(C46:C49)</f>
        <v>0</v>
      </c>
      <c r="D50" s="93">
        <f>SUM(D46:D49)</f>
        <v>0</v>
      </c>
      <c r="E50" s="158">
        <f>SUM(E46:E49)</f>
        <v>0</v>
      </c>
      <c r="F50" s="120"/>
    </row>
    <row r="51" spans="1:6" ht="18.75" customHeight="1">
      <c r="A51" s="51" t="s">
        <v>115</v>
      </c>
      <c r="B51" s="52" t="s">
        <v>116</v>
      </c>
      <c r="C51" s="90">
        <v>72</v>
      </c>
      <c r="D51" s="94">
        <v>57</v>
      </c>
      <c r="E51" s="157">
        <v>65</v>
      </c>
      <c r="F51" s="119"/>
    </row>
    <row r="52" spans="1:6" ht="18.75" customHeight="1">
      <c r="A52" s="51" t="s">
        <v>117</v>
      </c>
      <c r="B52" s="52" t="s">
        <v>118</v>
      </c>
      <c r="C52" s="90"/>
      <c r="D52" s="94"/>
      <c r="E52" s="157"/>
      <c r="F52" s="119"/>
    </row>
    <row r="53" spans="1:6" ht="18.75" customHeight="1">
      <c r="A53" s="48"/>
      <c r="B53" s="54" t="s">
        <v>119</v>
      </c>
      <c r="C53" s="93">
        <f>SUM(C51:C52)</f>
        <v>72</v>
      </c>
      <c r="D53" s="93">
        <f>SUM(D51:D52)</f>
        <v>57</v>
      </c>
      <c r="E53" s="158">
        <f>SUM(E51:E52)</f>
        <v>65</v>
      </c>
      <c r="F53" s="120"/>
    </row>
    <row r="54" spans="1:6" ht="21.75" customHeight="1">
      <c r="A54" s="51" t="s">
        <v>120</v>
      </c>
      <c r="B54" s="52" t="s">
        <v>121</v>
      </c>
      <c r="C54" s="90">
        <v>477</v>
      </c>
      <c r="D54" s="94">
        <v>386</v>
      </c>
      <c r="E54" s="163">
        <v>272</v>
      </c>
      <c r="F54" s="119"/>
    </row>
    <row r="55" spans="1:6" ht="18.75" customHeight="1">
      <c r="A55" s="51">
        <v>36423</v>
      </c>
      <c r="B55" s="52" t="s">
        <v>122</v>
      </c>
      <c r="C55" s="90"/>
      <c r="D55" s="94"/>
      <c r="E55" s="157"/>
      <c r="F55" s="119"/>
    </row>
    <row r="56" spans="1:6" ht="18.75" customHeight="1">
      <c r="A56" s="51" t="s">
        <v>123</v>
      </c>
      <c r="B56" s="52" t="s">
        <v>124</v>
      </c>
      <c r="C56" s="90"/>
      <c r="D56" s="94"/>
      <c r="E56" s="157"/>
      <c r="F56" s="119"/>
    </row>
    <row r="57" spans="1:6" ht="20.25" customHeight="1">
      <c r="A57" s="51" t="s">
        <v>125</v>
      </c>
      <c r="B57" s="52" t="s">
        <v>126</v>
      </c>
      <c r="C57" s="90"/>
      <c r="D57" s="94"/>
      <c r="E57" s="157"/>
      <c r="F57" s="119"/>
    </row>
    <row r="58" spans="1:6" ht="20.25" customHeight="1">
      <c r="A58" s="51" t="s">
        <v>127</v>
      </c>
      <c r="B58" s="52" t="s">
        <v>128</v>
      </c>
      <c r="C58" s="90"/>
      <c r="D58" s="94"/>
      <c r="E58" s="157"/>
      <c r="F58" s="119"/>
    </row>
    <row r="59" spans="1:6" ht="18" customHeight="1">
      <c r="A59" s="48"/>
      <c r="B59" s="54" t="s">
        <v>129</v>
      </c>
      <c r="C59" s="93">
        <f>SUM(C54:C58)</f>
        <v>477</v>
      </c>
      <c r="D59" s="93">
        <f>SUM(D54:D58)</f>
        <v>386</v>
      </c>
      <c r="E59" s="164">
        <f>SUM(E54:E58)</f>
        <v>272</v>
      </c>
      <c r="F59" s="120"/>
    </row>
    <row r="60" spans="1:6" ht="18.75" customHeight="1">
      <c r="A60" s="48"/>
      <c r="B60" s="54" t="s">
        <v>130</v>
      </c>
      <c r="C60" s="93">
        <f>C59+C53+C50+C37+C34+C45+C44+C43</f>
        <v>3513</v>
      </c>
      <c r="D60" s="93">
        <f>D59+D53+D50+D37+D34+D45+D44+D43</f>
        <v>3467</v>
      </c>
      <c r="E60" s="164">
        <f>E59+E53+E50+E37+E34+E45+E44+E43</f>
        <v>3592</v>
      </c>
      <c r="F60" s="137"/>
    </row>
    <row r="61" spans="1:6" ht="18.75">
      <c r="A61" s="51" t="s">
        <v>131</v>
      </c>
      <c r="B61" s="61" t="s">
        <v>261</v>
      </c>
      <c r="C61" s="94"/>
      <c r="D61" s="94"/>
      <c r="E61" s="157"/>
      <c r="F61" s="119"/>
    </row>
    <row r="62" spans="1:6" ht="19.5" customHeight="1">
      <c r="A62" s="51" t="s">
        <v>132</v>
      </c>
      <c r="B62" s="63" t="s">
        <v>262</v>
      </c>
      <c r="C62" s="94"/>
      <c r="D62" s="94"/>
      <c r="E62" s="157"/>
      <c r="F62" s="119"/>
    </row>
    <row r="63" spans="1:6" ht="28.5" customHeight="1">
      <c r="A63" s="48"/>
      <c r="B63" s="65" t="s">
        <v>133</v>
      </c>
      <c r="C63" s="102">
        <f>SUM(C61:C62)</f>
        <v>0</v>
      </c>
      <c r="D63" s="102"/>
      <c r="E63" s="159"/>
      <c r="F63" s="127"/>
    </row>
    <row r="64" spans="1:6" ht="18" customHeight="1">
      <c r="A64" s="51" t="s">
        <v>134</v>
      </c>
      <c r="B64" s="63" t="s">
        <v>135</v>
      </c>
      <c r="C64" s="94"/>
      <c r="D64" s="94"/>
      <c r="E64" s="157"/>
      <c r="F64" s="119"/>
    </row>
    <row r="65" spans="1:6" ht="20.25" customHeight="1">
      <c r="A65" s="51"/>
      <c r="B65" s="63" t="s">
        <v>263</v>
      </c>
      <c r="C65" s="94"/>
      <c r="D65" s="94"/>
      <c r="E65" s="157"/>
      <c r="F65" s="119"/>
    </row>
    <row r="66" spans="1:6" ht="23.25" customHeight="1">
      <c r="A66" s="48"/>
      <c r="B66" s="67" t="s">
        <v>136</v>
      </c>
      <c r="C66" s="102">
        <f>SUM(C64:C65)</f>
        <v>0</v>
      </c>
      <c r="D66" s="102"/>
      <c r="E66" s="159"/>
      <c r="F66" s="127"/>
    </row>
    <row r="67" spans="1:6" ht="19.5" customHeight="1">
      <c r="A67" s="51" t="s">
        <v>137</v>
      </c>
      <c r="B67" s="67" t="s">
        <v>138</v>
      </c>
      <c r="C67" s="94"/>
      <c r="D67" s="94"/>
      <c r="E67" s="157"/>
      <c r="F67" s="119"/>
    </row>
    <row r="68" spans="1:6" ht="23.25" customHeight="1">
      <c r="A68" s="51" t="s">
        <v>139</v>
      </c>
      <c r="B68" s="63" t="s">
        <v>140</v>
      </c>
      <c r="C68" s="94"/>
      <c r="D68" s="94"/>
      <c r="E68" s="157"/>
      <c r="F68" s="119"/>
    </row>
    <row r="69" spans="1:6" ht="18" customHeight="1">
      <c r="A69" s="51" t="s">
        <v>141</v>
      </c>
      <c r="B69" s="63" t="s">
        <v>142</v>
      </c>
      <c r="C69" s="94"/>
      <c r="D69" s="94"/>
      <c r="E69" s="157"/>
      <c r="F69" s="119"/>
    </row>
    <row r="70" spans="1:6" ht="23.25" customHeight="1">
      <c r="A70" s="51"/>
      <c r="B70" s="63" t="s">
        <v>143</v>
      </c>
      <c r="C70" s="94"/>
      <c r="D70" s="94"/>
      <c r="E70" s="157"/>
      <c r="F70" s="119"/>
    </row>
    <row r="71" spans="1:6" ht="24.75" customHeight="1">
      <c r="A71" s="51" t="s">
        <v>144</v>
      </c>
      <c r="B71" s="63" t="s">
        <v>145</v>
      </c>
      <c r="C71" s="94"/>
      <c r="D71" s="94"/>
      <c r="E71" s="157"/>
      <c r="F71" s="119"/>
    </row>
    <row r="72" spans="1:6" ht="18.75" customHeight="1">
      <c r="A72" s="51" t="s">
        <v>146</v>
      </c>
      <c r="B72" s="63" t="s">
        <v>147</v>
      </c>
      <c r="C72" s="94"/>
      <c r="D72" s="94"/>
      <c r="E72" s="157"/>
      <c r="F72" s="119"/>
    </row>
    <row r="73" spans="1:6" ht="19.5" customHeight="1">
      <c r="A73" s="48"/>
      <c r="B73" s="65" t="s">
        <v>148</v>
      </c>
      <c r="C73" s="102">
        <f>SUM(C68:C72)</f>
        <v>0</v>
      </c>
      <c r="D73" s="102"/>
      <c r="E73" s="159"/>
      <c r="F73" s="120"/>
    </row>
    <row r="74" spans="1:6" ht="17.25" customHeight="1">
      <c r="A74" s="48"/>
      <c r="B74" s="67" t="s">
        <v>149</v>
      </c>
      <c r="C74" s="102">
        <f>C73+C67+C66+C63</f>
        <v>0</v>
      </c>
      <c r="D74" s="102"/>
      <c r="E74" s="159"/>
      <c r="F74" s="120"/>
    </row>
    <row r="75" spans="1:6" ht="25.5" customHeight="1">
      <c r="A75" s="51" t="s">
        <v>150</v>
      </c>
      <c r="B75" s="61" t="s">
        <v>151</v>
      </c>
      <c r="C75" s="94"/>
      <c r="D75" s="94"/>
      <c r="E75" s="157"/>
      <c r="F75" s="119"/>
    </row>
    <row r="76" spans="1:6" ht="23.25" customHeight="1">
      <c r="A76" s="51" t="s">
        <v>152</v>
      </c>
      <c r="B76" s="61" t="s">
        <v>153</v>
      </c>
      <c r="C76" s="94"/>
      <c r="D76" s="94"/>
      <c r="E76" s="157"/>
      <c r="F76" s="119"/>
    </row>
    <row r="77" spans="1:6" ht="18.75" customHeight="1">
      <c r="A77" s="51" t="s">
        <v>154</v>
      </c>
      <c r="B77" s="61" t="s">
        <v>155</v>
      </c>
      <c r="C77" s="94"/>
      <c r="D77" s="94"/>
      <c r="E77" s="157"/>
      <c r="F77" s="119"/>
    </row>
    <row r="78" spans="1:6" ht="19.5" customHeight="1">
      <c r="A78" s="48"/>
      <c r="B78" s="67" t="s">
        <v>156</v>
      </c>
      <c r="C78" s="102">
        <f>SUM(C75:C77)</f>
        <v>0</v>
      </c>
      <c r="D78" s="102"/>
      <c r="E78" s="159"/>
      <c r="F78" s="120"/>
    </row>
    <row r="79" spans="1:6" ht="26.25" customHeight="1">
      <c r="A79" s="51" t="s">
        <v>157</v>
      </c>
      <c r="B79" s="63" t="s">
        <v>158</v>
      </c>
      <c r="C79" s="94"/>
      <c r="D79" s="94"/>
      <c r="E79" s="157"/>
      <c r="F79" s="119"/>
    </row>
    <row r="80" spans="1:6" ht="39.75" customHeight="1">
      <c r="A80" s="51" t="s">
        <v>159</v>
      </c>
      <c r="B80" s="63" t="s">
        <v>160</v>
      </c>
      <c r="C80" s="94"/>
      <c r="D80" s="94"/>
      <c r="E80" s="157">
        <v>817</v>
      </c>
      <c r="F80" s="132" t="s">
        <v>277</v>
      </c>
    </row>
    <row r="81" spans="1:6" ht="21" customHeight="1">
      <c r="A81" s="51" t="s">
        <v>161</v>
      </c>
      <c r="B81" s="63" t="s">
        <v>162</v>
      </c>
      <c r="C81" s="94"/>
      <c r="D81" s="94"/>
      <c r="E81" s="157"/>
      <c r="F81" s="119"/>
    </row>
    <row r="82" spans="1:6" ht="24.75" customHeight="1">
      <c r="A82" s="48"/>
      <c r="B82" s="67" t="s">
        <v>163</v>
      </c>
      <c r="C82" s="102">
        <f>SUM(C79:C80)</f>
        <v>0</v>
      </c>
      <c r="D82" s="102">
        <f>SUM(D79:D80)</f>
        <v>0</v>
      </c>
      <c r="E82" s="159">
        <f>SUM(E79:E80)</f>
        <v>817</v>
      </c>
      <c r="F82" s="120"/>
    </row>
    <row r="83" spans="1:6" ht="21" customHeight="1">
      <c r="A83" s="51" t="s">
        <v>164</v>
      </c>
      <c r="B83" s="52" t="s">
        <v>165</v>
      </c>
      <c r="C83" s="90"/>
      <c r="D83" s="94"/>
      <c r="E83" s="157"/>
      <c r="F83" s="119"/>
    </row>
    <row r="84" spans="1:6" ht="19.5" customHeight="1">
      <c r="A84" s="51" t="s">
        <v>166</v>
      </c>
      <c r="B84" s="52" t="s">
        <v>167</v>
      </c>
      <c r="C84" s="90"/>
      <c r="D84" s="94"/>
      <c r="E84" s="157"/>
      <c r="F84" s="119"/>
    </row>
    <row r="85" spans="1:6" ht="20.25" customHeight="1">
      <c r="A85" s="51" t="s">
        <v>168</v>
      </c>
      <c r="B85" s="52" t="s">
        <v>169</v>
      </c>
      <c r="C85" s="90"/>
      <c r="D85" s="94"/>
      <c r="E85" s="157"/>
      <c r="F85" s="119"/>
    </row>
    <row r="86" spans="1:6" ht="23.25" customHeight="1">
      <c r="A86" s="51" t="s">
        <v>170</v>
      </c>
      <c r="B86" s="52" t="s">
        <v>171</v>
      </c>
      <c r="C86" s="90"/>
      <c r="D86" s="94">
        <v>9901</v>
      </c>
      <c r="E86" s="157"/>
      <c r="F86" s="119" t="s">
        <v>278</v>
      </c>
    </row>
    <row r="87" spans="1:6" ht="23.25" customHeight="1">
      <c r="A87" s="51"/>
      <c r="B87" s="54" t="s">
        <v>172</v>
      </c>
      <c r="C87" s="90">
        <f>SUM(C83:C86)</f>
        <v>0</v>
      </c>
      <c r="D87" s="94"/>
      <c r="E87" s="157"/>
      <c r="F87" s="119"/>
    </row>
    <row r="88" spans="1:6" ht="18.75">
      <c r="A88" s="51" t="s">
        <v>173</v>
      </c>
      <c r="B88" s="54" t="s">
        <v>174</v>
      </c>
      <c r="C88" s="90"/>
      <c r="D88" s="94"/>
      <c r="E88" s="157"/>
      <c r="F88" s="119"/>
    </row>
    <row r="89" spans="1:6" ht="18.75" customHeight="1">
      <c r="A89" s="48"/>
      <c r="B89" s="69" t="s">
        <v>175</v>
      </c>
      <c r="C89" s="93">
        <f>C88+C87+C82+C86</f>
        <v>0</v>
      </c>
      <c r="D89" s="93">
        <f>D88+D87+D82+D86</f>
        <v>9901</v>
      </c>
      <c r="E89" s="158">
        <f>E88+E87+E82+E86</f>
        <v>817</v>
      </c>
      <c r="F89" s="120"/>
    </row>
    <row r="90" spans="1:6" ht="19.5" customHeight="1">
      <c r="A90" s="48"/>
      <c r="B90" s="69" t="s">
        <v>176</v>
      </c>
      <c r="C90" s="97">
        <f>C78+C74+C60+C31+C24</f>
        <v>3561</v>
      </c>
      <c r="D90" s="97">
        <f>D78+D74+D60+D31+D24+D89</f>
        <v>13388</v>
      </c>
      <c r="E90" s="165">
        <f>E78+E74+E60+E31+E24+E89</f>
        <v>4457</v>
      </c>
      <c r="F90" s="120"/>
    </row>
    <row r="91" spans="1:6" ht="21.75" customHeight="1">
      <c r="A91" s="51" t="s">
        <v>177</v>
      </c>
      <c r="B91" s="52" t="s">
        <v>178</v>
      </c>
      <c r="C91" s="90">
        <v>2150</v>
      </c>
      <c r="D91" s="94">
        <v>500</v>
      </c>
      <c r="E91" s="157">
        <v>6860</v>
      </c>
      <c r="F91" s="119" t="s">
        <v>279</v>
      </c>
    </row>
    <row r="92" spans="1:6" ht="19.5" customHeight="1">
      <c r="A92" s="51" t="s">
        <v>179</v>
      </c>
      <c r="B92" s="52" t="s">
        <v>180</v>
      </c>
      <c r="C92" s="90">
        <v>1800</v>
      </c>
      <c r="D92" s="94">
        <v>4799</v>
      </c>
      <c r="E92" s="157">
        <v>1000</v>
      </c>
      <c r="F92" s="119" t="s">
        <v>280</v>
      </c>
    </row>
    <row r="93" spans="1:6" ht="18.75" customHeight="1">
      <c r="A93" s="51"/>
      <c r="B93" s="52" t="s">
        <v>181</v>
      </c>
      <c r="C93" s="90"/>
      <c r="D93" s="94"/>
      <c r="E93" s="157"/>
      <c r="F93" s="119"/>
    </row>
    <row r="94" spans="1:6" ht="42" customHeight="1">
      <c r="A94" s="51" t="s">
        <v>182</v>
      </c>
      <c r="B94" s="52" t="s">
        <v>183</v>
      </c>
      <c r="C94" s="90">
        <v>2240</v>
      </c>
      <c r="D94" s="94">
        <v>2239</v>
      </c>
      <c r="E94" s="166">
        <v>0</v>
      </c>
      <c r="F94" s="149" t="s">
        <v>320</v>
      </c>
    </row>
    <row r="95" spans="1:6" ht="51.75" customHeight="1">
      <c r="A95" s="51" t="s">
        <v>184</v>
      </c>
      <c r="B95" s="52" t="s">
        <v>185</v>
      </c>
      <c r="C95" s="90"/>
      <c r="D95" s="94">
        <v>227</v>
      </c>
      <c r="E95" s="157">
        <v>16500</v>
      </c>
      <c r="F95" s="132" t="s">
        <v>281</v>
      </c>
    </row>
    <row r="96" spans="1:6" ht="20.25" customHeight="1">
      <c r="A96" s="51" t="s">
        <v>184</v>
      </c>
      <c r="B96" s="52" t="s">
        <v>186</v>
      </c>
      <c r="C96" s="90"/>
      <c r="D96" s="94"/>
      <c r="E96" s="157"/>
      <c r="F96" s="119"/>
    </row>
    <row r="97" spans="1:6" ht="24.75" customHeight="1">
      <c r="A97" s="51" t="s">
        <v>187</v>
      </c>
      <c r="B97" s="52" t="s">
        <v>188</v>
      </c>
      <c r="C97" s="90">
        <v>1671</v>
      </c>
      <c r="D97" s="94">
        <v>1853</v>
      </c>
      <c r="E97" s="157">
        <v>7388</v>
      </c>
      <c r="F97" s="119"/>
    </row>
    <row r="98" spans="1:6" ht="20.25" customHeight="1">
      <c r="A98" s="48"/>
      <c r="B98" s="54" t="s">
        <v>189</v>
      </c>
      <c r="C98" s="93">
        <f>SUM(C91:C97)</f>
        <v>7861</v>
      </c>
      <c r="D98" s="93">
        <f>SUM(D91:D97)</f>
        <v>9618</v>
      </c>
      <c r="E98" s="158">
        <f>SUM(E91:E97)</f>
        <v>31748</v>
      </c>
      <c r="F98" s="120"/>
    </row>
    <row r="99" spans="1:6" ht="84" customHeight="1">
      <c r="A99" s="51" t="s">
        <v>190</v>
      </c>
      <c r="B99" s="52" t="s">
        <v>191</v>
      </c>
      <c r="C99" s="94">
        <f>6754+3204+110+70+8781+1927+79+236</f>
        <v>21161</v>
      </c>
      <c r="D99" s="94">
        <v>36383</v>
      </c>
      <c r="E99" s="157">
        <v>33700</v>
      </c>
      <c r="F99" s="138" t="s">
        <v>319</v>
      </c>
    </row>
    <row r="100" spans="1:6" ht="18" customHeight="1">
      <c r="A100" s="51" t="s">
        <v>192</v>
      </c>
      <c r="B100" s="52" t="s">
        <v>193</v>
      </c>
      <c r="C100" s="94"/>
      <c r="D100" s="94"/>
      <c r="E100" s="157"/>
      <c r="F100" s="119"/>
    </row>
    <row r="101" spans="1:6" ht="21" customHeight="1">
      <c r="A101" s="51" t="s">
        <v>194</v>
      </c>
      <c r="B101" s="52" t="s">
        <v>195</v>
      </c>
      <c r="C101" s="94"/>
      <c r="D101" s="94"/>
      <c r="E101" s="157"/>
      <c r="F101" s="119"/>
    </row>
    <row r="102" spans="1:6" ht="27" customHeight="1">
      <c r="A102" s="51" t="s">
        <v>196</v>
      </c>
      <c r="B102" s="52" t="s">
        <v>197</v>
      </c>
      <c r="C102" s="94">
        <f>1823+865+30+19+2370+520+21+64</f>
        <v>5712</v>
      </c>
      <c r="D102" s="94">
        <v>9824</v>
      </c>
      <c r="E102" s="157">
        <v>9531</v>
      </c>
      <c r="F102" s="119"/>
    </row>
    <row r="103" spans="1:6" ht="20.25" customHeight="1">
      <c r="A103" s="48"/>
      <c r="B103" s="54" t="s">
        <v>198</v>
      </c>
      <c r="C103" s="93">
        <f>SUM(C99:C102)</f>
        <v>26873</v>
      </c>
      <c r="D103" s="93">
        <f>SUM(D99:D102)</f>
        <v>46207</v>
      </c>
      <c r="E103" s="158">
        <f>SUM(E99:E102)</f>
        <v>43231</v>
      </c>
      <c r="F103" s="120"/>
    </row>
    <row r="104" spans="1:6" ht="27" customHeight="1">
      <c r="A104" s="51">
        <v>246</v>
      </c>
      <c r="B104" s="52" t="s">
        <v>199</v>
      </c>
      <c r="C104" s="90"/>
      <c r="D104" s="94"/>
      <c r="E104" s="157"/>
      <c r="F104" s="119"/>
    </row>
    <row r="105" spans="1:6" ht="29.25" customHeight="1">
      <c r="A105" s="51">
        <v>247</v>
      </c>
      <c r="B105" s="52" t="s">
        <v>200</v>
      </c>
      <c r="C105" s="90"/>
      <c r="D105" s="94"/>
      <c r="E105" s="157"/>
      <c r="F105" s="119"/>
    </row>
    <row r="106" spans="1:6" ht="25.5" customHeight="1">
      <c r="A106" s="51">
        <v>249</v>
      </c>
      <c r="B106" s="52" t="s">
        <v>201</v>
      </c>
      <c r="C106" s="90"/>
      <c r="D106" s="94"/>
      <c r="E106" s="157"/>
      <c r="F106" s="119"/>
    </row>
    <row r="107" spans="1:6" ht="27.75" customHeight="1">
      <c r="A107" s="48"/>
      <c r="B107" s="69" t="s">
        <v>202</v>
      </c>
      <c r="C107" s="93">
        <f>SUM(C104:C106)</f>
        <v>0</v>
      </c>
      <c r="D107" s="102"/>
      <c r="E107" s="159"/>
      <c r="F107" s="120"/>
    </row>
    <row r="108" spans="1:6" ht="21" customHeight="1">
      <c r="A108" s="51" t="s">
        <v>203</v>
      </c>
      <c r="B108" s="52" t="s">
        <v>204</v>
      </c>
      <c r="C108" s="90"/>
      <c r="D108" s="94"/>
      <c r="E108" s="157"/>
      <c r="F108" s="119"/>
    </row>
    <row r="109" spans="1:6" ht="24.75" customHeight="1">
      <c r="A109" s="51" t="s">
        <v>205</v>
      </c>
      <c r="B109" s="52" t="s">
        <v>167</v>
      </c>
      <c r="C109" s="90"/>
      <c r="D109" s="94"/>
      <c r="E109" s="157"/>
      <c r="F109" s="119"/>
    </row>
    <row r="110" spans="1:6" ht="19.5" customHeight="1">
      <c r="A110" s="51" t="s">
        <v>206</v>
      </c>
      <c r="B110" s="52" t="s">
        <v>169</v>
      </c>
      <c r="C110" s="90"/>
      <c r="D110" s="94"/>
      <c r="E110" s="157"/>
      <c r="F110" s="119"/>
    </row>
    <row r="111" spans="1:6" ht="16.5" customHeight="1">
      <c r="A111" s="51" t="s">
        <v>207</v>
      </c>
      <c r="B111" s="52" t="s">
        <v>171</v>
      </c>
      <c r="C111" s="90"/>
      <c r="D111" s="94"/>
      <c r="E111" s="157"/>
      <c r="F111" s="119"/>
    </row>
    <row r="112" spans="1:6" ht="24.75" customHeight="1">
      <c r="A112" s="51"/>
      <c r="B112" s="54" t="s">
        <v>208</v>
      </c>
      <c r="C112" s="90">
        <f>SUM(C108:C111)</f>
        <v>0</v>
      </c>
      <c r="D112" s="94"/>
      <c r="E112" s="157"/>
      <c r="F112" s="120"/>
    </row>
    <row r="113" spans="1:6" ht="20.25" customHeight="1">
      <c r="A113" s="51"/>
      <c r="B113" s="54" t="s">
        <v>209</v>
      </c>
      <c r="C113" s="90">
        <f>C112+C107+C103+C98</f>
        <v>34734</v>
      </c>
      <c r="D113" s="90">
        <f>D112+D107+D103+D98</f>
        <v>55825</v>
      </c>
      <c r="E113" s="167">
        <f>E112+E107+E103+E98</f>
        <v>74979</v>
      </c>
      <c r="F113" s="120"/>
    </row>
    <row r="114" spans="1:6" ht="25.5" customHeight="1">
      <c r="A114" s="48"/>
      <c r="B114" s="54" t="s">
        <v>210</v>
      </c>
      <c r="C114" s="97">
        <f>C113+C90</f>
        <v>38295</v>
      </c>
      <c r="D114" s="97">
        <f>D113+D90</f>
        <v>69213</v>
      </c>
      <c r="E114" s="165">
        <f>E113+E90</f>
        <v>79436</v>
      </c>
      <c r="F114" s="131"/>
    </row>
    <row r="115" spans="1:6" ht="33" customHeight="1">
      <c r="A115" s="50" t="s">
        <v>211</v>
      </c>
      <c r="B115" s="61" t="s">
        <v>212</v>
      </c>
      <c r="C115" s="94"/>
      <c r="D115" s="94"/>
      <c r="E115" s="157"/>
      <c r="F115" s="132"/>
    </row>
    <row r="116" spans="1:6" ht="24" customHeight="1">
      <c r="A116" s="50" t="s">
        <v>213</v>
      </c>
      <c r="B116" s="61" t="s">
        <v>214</v>
      </c>
      <c r="C116" s="94"/>
      <c r="D116" s="94"/>
      <c r="E116" s="157"/>
      <c r="F116" s="132"/>
    </row>
    <row r="117" spans="1:6" ht="23.25" customHeight="1">
      <c r="A117" s="49"/>
      <c r="B117" s="67" t="s">
        <v>215</v>
      </c>
      <c r="C117" s="102">
        <f>SUM(C115:C116)</f>
        <v>0</v>
      </c>
      <c r="D117" s="102"/>
      <c r="E117" s="159"/>
      <c r="F117" s="131"/>
    </row>
    <row r="118" spans="1:6" ht="18.75">
      <c r="A118" s="50" t="s">
        <v>216</v>
      </c>
      <c r="B118" s="73" t="s">
        <v>217</v>
      </c>
      <c r="C118" s="106"/>
      <c r="D118" s="106"/>
      <c r="E118" s="156"/>
      <c r="F118" s="132"/>
    </row>
    <row r="119" spans="1:6" ht="19.5" customHeight="1">
      <c r="A119" s="50" t="s">
        <v>218</v>
      </c>
      <c r="B119" s="63" t="s">
        <v>219</v>
      </c>
      <c r="C119" s="94"/>
      <c r="D119" s="94"/>
      <c r="E119" s="157"/>
      <c r="F119" s="132"/>
    </row>
    <row r="120" spans="1:6" ht="21.75" customHeight="1">
      <c r="A120" s="50" t="s">
        <v>220</v>
      </c>
      <c r="B120" s="63" t="s">
        <v>221</v>
      </c>
      <c r="C120" s="94"/>
      <c r="D120" s="94"/>
      <c r="E120" s="157"/>
      <c r="F120" s="132"/>
    </row>
    <row r="121" spans="1:6" ht="24" customHeight="1">
      <c r="A121" s="50" t="s">
        <v>222</v>
      </c>
      <c r="B121" s="61" t="s">
        <v>223</v>
      </c>
      <c r="C121" s="94"/>
      <c r="D121" s="94"/>
      <c r="E121" s="157"/>
      <c r="F121" s="132"/>
    </row>
    <row r="122" spans="1:6" ht="18.75" customHeight="1">
      <c r="A122" s="50" t="s">
        <v>224</v>
      </c>
      <c r="B122" s="63" t="s">
        <v>225</v>
      </c>
      <c r="C122" s="94"/>
      <c r="D122" s="94"/>
      <c r="E122" s="157"/>
      <c r="F122" s="132"/>
    </row>
    <row r="123" spans="1:6" ht="24.75" customHeight="1">
      <c r="A123" s="50" t="s">
        <v>226</v>
      </c>
      <c r="B123" s="63" t="s">
        <v>227</v>
      </c>
      <c r="C123" s="94"/>
      <c r="D123" s="94"/>
      <c r="E123" s="157"/>
      <c r="F123" s="132"/>
    </row>
    <row r="124" spans="1:6" ht="18.75" customHeight="1">
      <c r="A124" s="49">
        <v>297</v>
      </c>
      <c r="B124" s="67" t="s">
        <v>228</v>
      </c>
      <c r="C124" s="102">
        <f>SUM(C118:C123)</f>
        <v>0</v>
      </c>
      <c r="D124" s="102">
        <f>SUM(D118:D123)</f>
        <v>0</v>
      </c>
      <c r="E124" s="159">
        <f>SUM(E118:E123)</f>
        <v>0</v>
      </c>
      <c r="F124" s="131"/>
    </row>
    <row r="125" spans="1:6" ht="18.75">
      <c r="A125" s="50" t="s">
        <v>229</v>
      </c>
      <c r="B125" s="73" t="s">
        <v>230</v>
      </c>
      <c r="C125" s="106"/>
      <c r="D125" s="106"/>
      <c r="E125" s="156"/>
      <c r="F125" s="132"/>
    </row>
    <row r="126" spans="1:6" ht="18.75">
      <c r="A126" s="50" t="s">
        <v>231</v>
      </c>
      <c r="B126" s="73" t="s">
        <v>232</v>
      </c>
      <c r="C126" s="106"/>
      <c r="D126" s="106"/>
      <c r="E126" s="156"/>
      <c r="F126" s="132"/>
    </row>
    <row r="127" spans="1:6" ht="18.75">
      <c r="A127" s="50">
        <v>5915</v>
      </c>
      <c r="B127" s="73" t="s">
        <v>233</v>
      </c>
      <c r="C127" s="106"/>
      <c r="D127" s="106"/>
      <c r="E127" s="156"/>
      <c r="F127" s="132"/>
    </row>
    <row r="128" spans="1:6" ht="18.75">
      <c r="A128" s="50">
        <v>5916</v>
      </c>
      <c r="B128" s="73" t="s">
        <v>234</v>
      </c>
      <c r="C128" s="106"/>
      <c r="D128" s="106"/>
      <c r="E128" s="156"/>
      <c r="F128" s="132"/>
    </row>
    <row r="129" spans="1:6" ht="18.75">
      <c r="A129" s="49"/>
      <c r="B129" s="75" t="s">
        <v>235</v>
      </c>
      <c r="C129" s="109">
        <f>SUM(C125:C128)</f>
        <v>0</v>
      </c>
      <c r="D129" s="109"/>
      <c r="E129" s="155"/>
      <c r="F129" s="131"/>
    </row>
    <row r="130" spans="1:6" ht="18.75">
      <c r="A130" s="49"/>
      <c r="B130" s="75" t="s">
        <v>236</v>
      </c>
      <c r="C130" s="109"/>
      <c r="D130" s="109"/>
      <c r="E130" s="155"/>
      <c r="F130" s="131"/>
    </row>
    <row r="131" spans="1:6" ht="18.75">
      <c r="A131" s="49"/>
      <c r="B131" s="54" t="s">
        <v>237</v>
      </c>
      <c r="C131" s="97">
        <f>C130+C114</f>
        <v>38295</v>
      </c>
      <c r="D131" s="97">
        <f>D130+D114</f>
        <v>69213</v>
      </c>
      <c r="E131" s="165">
        <f>E130+E114</f>
        <v>79436</v>
      </c>
      <c r="F131" s="131"/>
    </row>
  </sheetData>
  <sheetProtection selectLockedCells="1" selectUnlockedCells="1"/>
  <printOptions headings="1"/>
  <pageMargins left="0.7086614173228347" right="0.7086614173228347" top="0.7480314960629921" bottom="0.7480314960629921" header="0.5118110236220472" footer="0.5118110236220472"/>
  <pageSetup fitToHeight="2" fitToWidth="1" horizontalDpi="300" verticalDpi="300" orientation="portrait" paperSize="9" scale="54" r:id="rId1"/>
  <headerFooter alignWithMargins="0">
    <oddHeader>&amp;C&amp;P/&amp;N</oddHeader>
    <oddFooter>&amp;L&amp;F&amp;C&amp;D&amp;R&amp;A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131"/>
  <sheetViews>
    <sheetView view="pageBreakPreview" zoomScaleSheetLayoutView="100" zoomScalePageLayoutView="0" workbookViewId="0" topLeftCell="A1">
      <selection activeCell="E4" sqref="E4"/>
    </sheetView>
  </sheetViews>
  <sheetFormatPr defaultColWidth="8.66015625" defaultRowHeight="18"/>
  <cols>
    <col min="2" max="2" width="37.66015625" style="0" customWidth="1"/>
    <col min="3" max="4" width="8.75" style="78" customWidth="1"/>
    <col min="5" max="5" width="8.75" style="154" customWidth="1"/>
    <col min="6" max="6" width="12" style="111" customWidth="1"/>
  </cols>
  <sheetData>
    <row r="1" spans="1:6" ht="18.75">
      <c r="A1" s="44"/>
      <c r="B1" s="45"/>
      <c r="C1" s="81"/>
      <c r="D1" s="81"/>
      <c r="E1" s="153"/>
      <c r="F1" s="113"/>
    </row>
    <row r="2" spans="1:6" ht="18.75">
      <c r="A2" s="47"/>
      <c r="B2" s="48" t="s">
        <v>238</v>
      </c>
      <c r="C2" s="83"/>
      <c r="D2" s="83"/>
      <c r="E2" s="172"/>
      <c r="F2" s="115"/>
    </row>
    <row r="3" spans="1:6" ht="18.75">
      <c r="A3" s="47">
        <v>854234</v>
      </c>
      <c r="B3" s="48" t="s">
        <v>282</v>
      </c>
      <c r="C3" s="83">
        <v>2016</v>
      </c>
      <c r="D3" s="83" t="s">
        <v>283</v>
      </c>
      <c r="E3" s="172">
        <v>2017</v>
      </c>
      <c r="F3" s="115"/>
    </row>
    <row r="4" spans="1:6" ht="18.75">
      <c r="A4" s="47" t="s">
        <v>284</v>
      </c>
      <c r="B4" s="48"/>
      <c r="C4" s="83"/>
      <c r="D4" s="83"/>
      <c r="E4" s="172"/>
      <c r="F4" s="115"/>
    </row>
    <row r="5" spans="1:6" ht="18.75">
      <c r="A5" s="50" t="s">
        <v>35</v>
      </c>
      <c r="B5" s="51" t="s">
        <v>36</v>
      </c>
      <c r="C5" s="88"/>
      <c r="D5" s="88"/>
      <c r="E5" s="173"/>
      <c r="F5" s="117"/>
    </row>
    <row r="6" spans="1:6" ht="21" customHeight="1">
      <c r="A6" s="51" t="s">
        <v>37</v>
      </c>
      <c r="B6" s="52" t="s">
        <v>38</v>
      </c>
      <c r="C6" s="90"/>
      <c r="D6" s="90"/>
      <c r="E6" s="167"/>
      <c r="F6" s="119"/>
    </row>
    <row r="7" spans="1:6" ht="18.75" customHeight="1">
      <c r="A7" s="51" t="s">
        <v>39</v>
      </c>
      <c r="B7" s="52" t="s">
        <v>40</v>
      </c>
      <c r="C7" s="90"/>
      <c r="D7" s="90"/>
      <c r="E7" s="167"/>
      <c r="F7" s="119"/>
    </row>
    <row r="8" spans="1:6" ht="24.75" customHeight="1">
      <c r="A8" s="51" t="s">
        <v>41</v>
      </c>
      <c r="B8" s="52" t="s">
        <v>42</v>
      </c>
      <c r="C8" s="90"/>
      <c r="D8" s="90"/>
      <c r="E8" s="167"/>
      <c r="F8" s="119"/>
    </row>
    <row r="9" spans="1:6" ht="18.75" customHeight="1">
      <c r="A9" s="51" t="s">
        <v>43</v>
      </c>
      <c r="B9" s="52" t="s">
        <v>44</v>
      </c>
      <c r="C9" s="90"/>
      <c r="D9" s="90"/>
      <c r="E9" s="167"/>
      <c r="F9" s="119"/>
    </row>
    <row r="10" spans="1:6" ht="21" customHeight="1">
      <c r="A10" s="51" t="s">
        <v>45</v>
      </c>
      <c r="B10" s="52" t="s">
        <v>46</v>
      </c>
      <c r="C10" s="90"/>
      <c r="D10" s="90"/>
      <c r="E10" s="167"/>
      <c r="F10" s="119"/>
    </row>
    <row r="11" spans="1:6" ht="21" customHeight="1">
      <c r="A11" s="51" t="s">
        <v>47</v>
      </c>
      <c r="B11" s="52" t="s">
        <v>48</v>
      </c>
      <c r="C11" s="90"/>
      <c r="D11" s="90"/>
      <c r="E11" s="167"/>
      <c r="F11" s="119"/>
    </row>
    <row r="12" spans="1:6" ht="21" customHeight="1">
      <c r="A12" s="51" t="s">
        <v>49</v>
      </c>
      <c r="B12" s="52" t="s">
        <v>50</v>
      </c>
      <c r="C12" s="90"/>
      <c r="D12" s="90"/>
      <c r="E12" s="167"/>
      <c r="F12" s="119"/>
    </row>
    <row r="13" spans="1:6" ht="22.5" customHeight="1">
      <c r="A13" s="51" t="s">
        <v>51</v>
      </c>
      <c r="B13" s="52" t="s">
        <v>52</v>
      </c>
      <c r="C13" s="90"/>
      <c r="D13" s="90"/>
      <c r="E13" s="167"/>
      <c r="F13" s="119"/>
    </row>
    <row r="14" spans="1:6" ht="20.25" customHeight="1">
      <c r="A14" s="51" t="s">
        <v>53</v>
      </c>
      <c r="B14" s="52" t="s">
        <v>54</v>
      </c>
      <c r="C14" s="90"/>
      <c r="D14" s="90"/>
      <c r="E14" s="167"/>
      <c r="F14" s="119"/>
    </row>
    <row r="15" spans="1:6" ht="18" customHeight="1">
      <c r="A15" s="51" t="s">
        <v>55</v>
      </c>
      <c r="B15" s="52" t="s">
        <v>56</v>
      </c>
      <c r="C15" s="90"/>
      <c r="D15" s="90"/>
      <c r="E15" s="167"/>
      <c r="F15" s="119"/>
    </row>
    <row r="16" spans="1:6" ht="18.75" customHeight="1">
      <c r="A16" s="51" t="s">
        <v>57</v>
      </c>
      <c r="B16" s="52" t="s">
        <v>58</v>
      </c>
      <c r="C16" s="90"/>
      <c r="D16" s="90"/>
      <c r="E16" s="167"/>
      <c r="F16" s="119"/>
    </row>
    <row r="17" spans="1:6" ht="20.25" customHeight="1">
      <c r="A17" s="51" t="s">
        <v>59</v>
      </c>
      <c r="B17" s="52" t="s">
        <v>60</v>
      </c>
      <c r="C17" s="90"/>
      <c r="D17" s="90"/>
      <c r="E17" s="167"/>
      <c r="F17" s="119"/>
    </row>
    <row r="18" spans="1:6" ht="18.75" customHeight="1">
      <c r="A18" s="48"/>
      <c r="B18" s="54" t="s">
        <v>61</v>
      </c>
      <c r="C18" s="93">
        <f>SUM(C6:C17)</f>
        <v>0</v>
      </c>
      <c r="D18" s="93"/>
      <c r="E18" s="158"/>
      <c r="F18" s="120"/>
    </row>
    <row r="19" spans="1:6" ht="18.75" customHeight="1">
      <c r="A19" s="51" t="s">
        <v>62</v>
      </c>
      <c r="B19" s="52" t="s">
        <v>63</v>
      </c>
      <c r="C19" s="90"/>
      <c r="D19" s="90"/>
      <c r="E19" s="167"/>
      <c r="F19" s="119"/>
    </row>
    <row r="20" spans="1:6" ht="24.75" customHeight="1">
      <c r="A20" s="51" t="s">
        <v>64</v>
      </c>
      <c r="B20" s="52" t="s">
        <v>65</v>
      </c>
      <c r="C20" s="90"/>
      <c r="D20" s="90"/>
      <c r="E20" s="167"/>
      <c r="F20" s="119"/>
    </row>
    <row r="21" spans="1:6" ht="20.25" customHeight="1">
      <c r="A21" s="51" t="s">
        <v>66</v>
      </c>
      <c r="B21" s="52" t="s">
        <v>67</v>
      </c>
      <c r="C21" s="90"/>
      <c r="D21" s="90"/>
      <c r="E21" s="167"/>
      <c r="F21" s="119"/>
    </row>
    <row r="22" spans="1:6" ht="17.25" customHeight="1">
      <c r="A22" s="51" t="s">
        <v>68</v>
      </c>
      <c r="B22" s="52" t="s">
        <v>69</v>
      </c>
      <c r="C22" s="90"/>
      <c r="D22" s="90"/>
      <c r="E22" s="167"/>
      <c r="F22" s="119"/>
    </row>
    <row r="23" spans="1:6" ht="18.75" customHeight="1">
      <c r="A23" s="48"/>
      <c r="B23" s="54" t="s">
        <v>70</v>
      </c>
      <c r="C23" s="93">
        <f>SUM(C19:C22)</f>
        <v>0</v>
      </c>
      <c r="D23" s="93"/>
      <c r="E23" s="158"/>
      <c r="F23" s="120"/>
    </row>
    <row r="24" spans="1:6" ht="18.75" customHeight="1">
      <c r="A24" s="48"/>
      <c r="B24" s="54" t="s">
        <v>71</v>
      </c>
      <c r="C24" s="93">
        <f>C23+C18</f>
        <v>0</v>
      </c>
      <c r="D24" s="93"/>
      <c r="E24" s="158"/>
      <c r="F24" s="120"/>
    </row>
    <row r="25" spans="1:6" ht="18.75" customHeight="1">
      <c r="A25" s="51" t="s">
        <v>72</v>
      </c>
      <c r="B25" s="56" t="s">
        <v>73</v>
      </c>
      <c r="C25" s="95"/>
      <c r="D25" s="95"/>
      <c r="E25" s="177"/>
      <c r="F25" s="119"/>
    </row>
    <row r="26" spans="1:6" ht="18.75" customHeight="1">
      <c r="A26" s="51" t="s">
        <v>74</v>
      </c>
      <c r="B26" s="56" t="s">
        <v>75</v>
      </c>
      <c r="C26" s="95"/>
      <c r="D26" s="95"/>
      <c r="E26" s="177"/>
      <c r="F26" s="119"/>
    </row>
    <row r="27" spans="1:6" ht="18" customHeight="1">
      <c r="A27" s="51" t="s">
        <v>76</v>
      </c>
      <c r="B27" s="56" t="s">
        <v>77</v>
      </c>
      <c r="C27" s="95"/>
      <c r="D27" s="95"/>
      <c r="E27" s="177"/>
      <c r="F27" s="119"/>
    </row>
    <row r="28" spans="1:6" ht="18.75" customHeight="1">
      <c r="A28" s="51">
        <v>5215</v>
      </c>
      <c r="B28" s="56" t="s">
        <v>78</v>
      </c>
      <c r="C28" s="95"/>
      <c r="D28" s="95"/>
      <c r="E28" s="177"/>
      <c r="F28" s="119"/>
    </row>
    <row r="29" spans="1:6" ht="18.75" customHeight="1">
      <c r="A29" s="51">
        <v>5216</v>
      </c>
      <c r="B29" s="56" t="s">
        <v>79</v>
      </c>
      <c r="C29" s="95"/>
      <c r="D29" s="95"/>
      <c r="E29" s="177"/>
      <c r="F29" s="119"/>
    </row>
    <row r="30" spans="1:6" ht="16.5" customHeight="1">
      <c r="A30" s="51" t="s">
        <v>80</v>
      </c>
      <c r="B30" s="56" t="s">
        <v>81</v>
      </c>
      <c r="C30" s="95"/>
      <c r="D30" s="95"/>
      <c r="E30" s="177"/>
      <c r="F30" s="119"/>
    </row>
    <row r="31" spans="1:6" ht="28.5" customHeight="1">
      <c r="A31" s="48"/>
      <c r="B31" s="54" t="s">
        <v>253</v>
      </c>
      <c r="C31" s="97">
        <f>SUM(C25:C30)</f>
        <v>0</v>
      </c>
      <c r="D31" s="97"/>
      <c r="E31" s="165"/>
      <c r="F31" s="120"/>
    </row>
    <row r="32" spans="1:6" ht="19.5" customHeight="1">
      <c r="A32" s="51" t="s">
        <v>82</v>
      </c>
      <c r="B32" s="52" t="s">
        <v>83</v>
      </c>
      <c r="C32" s="90"/>
      <c r="D32" s="90"/>
      <c r="E32" s="167"/>
      <c r="F32" s="119"/>
    </row>
    <row r="33" spans="1:6" ht="20.25" customHeight="1">
      <c r="A33" s="51" t="s">
        <v>84</v>
      </c>
      <c r="B33" s="52" t="s">
        <v>85</v>
      </c>
      <c r="C33" s="90"/>
      <c r="D33" s="90"/>
      <c r="E33" s="167"/>
      <c r="F33" s="119"/>
    </row>
    <row r="34" spans="1:6" ht="18.75" customHeight="1">
      <c r="A34" s="48"/>
      <c r="B34" s="54" t="s">
        <v>86</v>
      </c>
      <c r="C34" s="93">
        <f>SUM(C32:C33)</f>
        <v>0</v>
      </c>
      <c r="D34" s="93"/>
      <c r="E34" s="158"/>
      <c r="F34" s="120"/>
    </row>
    <row r="35" spans="1:6" ht="18" customHeight="1">
      <c r="A35" s="51" t="s">
        <v>87</v>
      </c>
      <c r="B35" s="52" t="s">
        <v>88</v>
      </c>
      <c r="C35" s="90"/>
      <c r="D35" s="90"/>
      <c r="E35" s="167"/>
      <c r="F35" s="119"/>
    </row>
    <row r="36" spans="1:6" ht="21" customHeight="1">
      <c r="A36" s="51" t="s">
        <v>89</v>
      </c>
      <c r="B36" s="52" t="s">
        <v>90</v>
      </c>
      <c r="C36" s="90"/>
      <c r="D36" s="90"/>
      <c r="E36" s="167"/>
      <c r="F36" s="119"/>
    </row>
    <row r="37" spans="1:6" ht="21.75" customHeight="1">
      <c r="A37" s="48"/>
      <c r="B37" s="54" t="s">
        <v>91</v>
      </c>
      <c r="C37" s="93">
        <f>SUM(C35:C36)</f>
        <v>0</v>
      </c>
      <c r="D37" s="93"/>
      <c r="E37" s="158"/>
      <c r="F37" s="120"/>
    </row>
    <row r="38" spans="1:6" ht="18" customHeight="1">
      <c r="A38" s="51" t="s">
        <v>92</v>
      </c>
      <c r="B38" s="52" t="s">
        <v>93</v>
      </c>
      <c r="C38" s="90"/>
      <c r="D38" s="90"/>
      <c r="E38" s="167"/>
      <c r="F38" s="119"/>
    </row>
    <row r="39" spans="1:6" ht="16.5" customHeight="1">
      <c r="A39" s="51" t="s">
        <v>94</v>
      </c>
      <c r="B39" s="52" t="s">
        <v>95</v>
      </c>
      <c r="C39" s="90"/>
      <c r="D39" s="90"/>
      <c r="E39" s="167"/>
      <c r="F39" s="119"/>
    </row>
    <row r="40" spans="1:6" ht="18.75" customHeight="1">
      <c r="A40" s="51" t="s">
        <v>96</v>
      </c>
      <c r="B40" s="52" t="s">
        <v>97</v>
      </c>
      <c r="C40" s="90"/>
      <c r="D40" s="90"/>
      <c r="E40" s="167"/>
      <c r="F40" s="119"/>
    </row>
    <row r="41" spans="1:6" ht="18.75" customHeight="1">
      <c r="A41" s="51" t="s">
        <v>98</v>
      </c>
      <c r="B41" s="52" t="s">
        <v>99</v>
      </c>
      <c r="C41" s="90"/>
      <c r="D41" s="90"/>
      <c r="E41" s="167"/>
      <c r="F41" s="119"/>
    </row>
    <row r="42" spans="1:6" ht="18" customHeight="1">
      <c r="A42" s="51" t="s">
        <v>100</v>
      </c>
      <c r="B42" s="52" t="s">
        <v>101</v>
      </c>
      <c r="C42" s="90"/>
      <c r="D42" s="90"/>
      <c r="E42" s="167"/>
      <c r="F42" s="119"/>
    </row>
    <row r="43" spans="1:6" ht="20.25" customHeight="1">
      <c r="A43" s="48"/>
      <c r="B43" s="54" t="s">
        <v>102</v>
      </c>
      <c r="C43" s="93">
        <f>SUM(C41:C42)</f>
        <v>0</v>
      </c>
      <c r="D43" s="93"/>
      <c r="E43" s="158"/>
      <c r="F43" s="120"/>
    </row>
    <row r="44" spans="1:6" ht="20.25" customHeight="1">
      <c r="A44" s="48" t="s">
        <v>103</v>
      </c>
      <c r="B44" s="59" t="s">
        <v>104</v>
      </c>
      <c r="C44" s="98"/>
      <c r="D44" s="98"/>
      <c r="E44" s="175"/>
      <c r="F44" s="120"/>
    </row>
    <row r="45" spans="1:6" ht="20.25" customHeight="1">
      <c r="A45" s="48" t="s">
        <v>105</v>
      </c>
      <c r="B45" s="54" t="s">
        <v>106</v>
      </c>
      <c r="C45" s="93"/>
      <c r="D45" s="93"/>
      <c r="E45" s="158"/>
      <c r="F45" s="120"/>
    </row>
    <row r="46" spans="1:6" ht="18.75" customHeight="1">
      <c r="A46" s="51">
        <v>533711</v>
      </c>
      <c r="B46" s="52" t="s">
        <v>107</v>
      </c>
      <c r="C46" s="90"/>
      <c r="D46" s="90"/>
      <c r="E46" s="167"/>
      <c r="F46" s="119"/>
    </row>
    <row r="47" spans="1:6" ht="18.75" customHeight="1">
      <c r="A47" s="51" t="s">
        <v>108</v>
      </c>
      <c r="B47" s="52" t="s">
        <v>109</v>
      </c>
      <c r="C47" s="90"/>
      <c r="D47" s="90"/>
      <c r="E47" s="167"/>
      <c r="F47" s="119"/>
    </row>
    <row r="48" spans="1:6" ht="18.75" customHeight="1">
      <c r="A48" s="51" t="s">
        <v>110</v>
      </c>
      <c r="B48" s="52" t="s">
        <v>111</v>
      </c>
      <c r="C48" s="90"/>
      <c r="D48" s="90"/>
      <c r="E48" s="167"/>
      <c r="F48" s="119"/>
    </row>
    <row r="49" spans="1:6" ht="18" customHeight="1">
      <c r="A49" s="51" t="s">
        <v>112</v>
      </c>
      <c r="B49" s="52" t="s">
        <v>113</v>
      </c>
      <c r="C49" s="90"/>
      <c r="D49" s="90"/>
      <c r="E49" s="167"/>
      <c r="F49" s="119"/>
    </row>
    <row r="50" spans="1:6" ht="18" customHeight="1">
      <c r="A50" s="48"/>
      <c r="B50" s="54" t="s">
        <v>114</v>
      </c>
      <c r="C50" s="93">
        <f>SUM(C46:C49)</f>
        <v>0</v>
      </c>
      <c r="D50" s="93"/>
      <c r="E50" s="158"/>
      <c r="F50" s="120"/>
    </row>
    <row r="51" spans="1:6" ht="18.75" customHeight="1">
      <c r="A51" s="51" t="s">
        <v>115</v>
      </c>
      <c r="B51" s="52" t="s">
        <v>116</v>
      </c>
      <c r="C51" s="90"/>
      <c r="D51" s="90"/>
      <c r="E51" s="167"/>
      <c r="F51" s="119"/>
    </row>
    <row r="52" spans="1:6" ht="18.75" customHeight="1">
      <c r="A52" s="51" t="s">
        <v>117</v>
      </c>
      <c r="B52" s="52" t="s">
        <v>118</v>
      </c>
      <c r="C52" s="90"/>
      <c r="D52" s="90"/>
      <c r="E52" s="167"/>
      <c r="F52" s="119"/>
    </row>
    <row r="53" spans="1:6" ht="18.75" customHeight="1">
      <c r="A53" s="48"/>
      <c r="B53" s="54" t="s">
        <v>119</v>
      </c>
      <c r="C53" s="93">
        <f>SUM(C51:C52)</f>
        <v>0</v>
      </c>
      <c r="D53" s="93"/>
      <c r="E53" s="158"/>
      <c r="F53" s="120"/>
    </row>
    <row r="54" spans="1:6" ht="21.75" customHeight="1">
      <c r="A54" s="51" t="s">
        <v>120</v>
      </c>
      <c r="B54" s="52" t="s">
        <v>121</v>
      </c>
      <c r="C54" s="90"/>
      <c r="D54" s="90"/>
      <c r="E54" s="167"/>
      <c r="F54" s="119"/>
    </row>
    <row r="55" spans="1:6" ht="18.75" customHeight="1">
      <c r="A55" s="51">
        <v>36423</v>
      </c>
      <c r="B55" s="52" t="s">
        <v>122</v>
      </c>
      <c r="C55" s="90"/>
      <c r="D55" s="90"/>
      <c r="E55" s="167"/>
      <c r="F55" s="119"/>
    </row>
    <row r="56" spans="1:6" ht="18.75" customHeight="1">
      <c r="A56" s="51" t="s">
        <v>123</v>
      </c>
      <c r="B56" s="52" t="s">
        <v>124</v>
      </c>
      <c r="C56" s="90"/>
      <c r="D56" s="90"/>
      <c r="E56" s="167"/>
      <c r="F56" s="119"/>
    </row>
    <row r="57" spans="1:6" ht="20.25" customHeight="1">
      <c r="A57" s="51" t="s">
        <v>125</v>
      </c>
      <c r="B57" s="52" t="s">
        <v>126</v>
      </c>
      <c r="C57" s="90"/>
      <c r="D57" s="90"/>
      <c r="E57" s="167"/>
      <c r="F57" s="119"/>
    </row>
    <row r="58" spans="1:6" ht="20.25" customHeight="1">
      <c r="A58" s="51" t="s">
        <v>127</v>
      </c>
      <c r="B58" s="52" t="s">
        <v>128</v>
      </c>
      <c r="C58" s="90"/>
      <c r="D58" s="90"/>
      <c r="E58" s="167"/>
      <c r="F58" s="119"/>
    </row>
    <row r="59" spans="1:6" ht="18" customHeight="1">
      <c r="A59" s="48"/>
      <c r="B59" s="54" t="s">
        <v>129</v>
      </c>
      <c r="C59" s="93">
        <f>SUM(C54:C58)</f>
        <v>0</v>
      </c>
      <c r="D59" s="93"/>
      <c r="E59" s="158"/>
      <c r="F59" s="120"/>
    </row>
    <row r="60" spans="1:6" ht="18.75" customHeight="1">
      <c r="A60" s="48"/>
      <c r="B60" s="54" t="s">
        <v>130</v>
      </c>
      <c r="C60" s="93">
        <f>C59+C53+C50+C37+C34</f>
        <v>0</v>
      </c>
      <c r="D60" s="93"/>
      <c r="E60" s="158"/>
      <c r="F60" s="120"/>
    </row>
    <row r="61" spans="1:6" ht="18.75">
      <c r="A61" s="51" t="s">
        <v>131</v>
      </c>
      <c r="B61" s="61" t="s">
        <v>261</v>
      </c>
      <c r="C61" s="94"/>
      <c r="D61" s="94"/>
      <c r="E61" s="157"/>
      <c r="F61" s="119"/>
    </row>
    <row r="62" spans="1:6" ht="19.5" customHeight="1">
      <c r="A62" s="51" t="s">
        <v>132</v>
      </c>
      <c r="B62" s="63" t="s">
        <v>262</v>
      </c>
      <c r="C62" s="94"/>
      <c r="D62" s="94"/>
      <c r="E62" s="157"/>
      <c r="F62" s="119"/>
    </row>
    <row r="63" spans="1:6" ht="28.5" customHeight="1">
      <c r="A63" s="48"/>
      <c r="B63" s="65" t="s">
        <v>133</v>
      </c>
      <c r="C63" s="102">
        <f>SUM(C61:C62)</f>
        <v>0</v>
      </c>
      <c r="D63" s="102"/>
      <c r="E63" s="159"/>
      <c r="F63" s="127"/>
    </row>
    <row r="64" spans="1:6" ht="18" customHeight="1">
      <c r="A64" s="51" t="s">
        <v>134</v>
      </c>
      <c r="B64" s="63" t="s">
        <v>135</v>
      </c>
      <c r="C64" s="94"/>
      <c r="D64" s="94"/>
      <c r="E64" s="157"/>
      <c r="F64" s="119"/>
    </row>
    <row r="65" spans="1:6" ht="20.25" customHeight="1">
      <c r="A65" s="51"/>
      <c r="B65" s="63" t="s">
        <v>263</v>
      </c>
      <c r="C65" s="94"/>
      <c r="D65" s="94"/>
      <c r="E65" s="157"/>
      <c r="F65" s="119"/>
    </row>
    <row r="66" spans="1:6" ht="23.25" customHeight="1">
      <c r="A66" s="48"/>
      <c r="B66" s="67" t="s">
        <v>136</v>
      </c>
      <c r="C66" s="102">
        <f>SUM(C64:C65)</f>
        <v>0</v>
      </c>
      <c r="D66" s="102"/>
      <c r="E66" s="159"/>
      <c r="F66" s="127"/>
    </row>
    <row r="67" spans="1:6" ht="19.5" customHeight="1">
      <c r="A67" s="51" t="s">
        <v>137</v>
      </c>
      <c r="B67" s="67" t="s">
        <v>282</v>
      </c>
      <c r="C67" s="94">
        <v>330</v>
      </c>
      <c r="D67" s="94">
        <v>320</v>
      </c>
      <c r="E67" s="157">
        <v>590</v>
      </c>
      <c r="F67" s="119" t="s">
        <v>285</v>
      </c>
    </row>
    <row r="68" spans="1:6" ht="23.25" customHeight="1">
      <c r="A68" s="51" t="s">
        <v>139</v>
      </c>
      <c r="B68" s="63" t="s">
        <v>140</v>
      </c>
      <c r="C68" s="94"/>
      <c r="D68" s="94"/>
      <c r="E68" s="157"/>
      <c r="F68" s="119"/>
    </row>
    <row r="69" spans="1:6" ht="18" customHeight="1">
      <c r="A69" s="51" t="s">
        <v>141</v>
      </c>
      <c r="B69" s="63" t="s">
        <v>142</v>
      </c>
      <c r="C69" s="94"/>
      <c r="D69" s="94"/>
      <c r="E69" s="157"/>
      <c r="F69" s="119"/>
    </row>
    <row r="70" spans="1:6" ht="23.25" customHeight="1">
      <c r="A70" s="51"/>
      <c r="B70" s="63" t="s">
        <v>143</v>
      </c>
      <c r="C70" s="94"/>
      <c r="D70" s="94"/>
      <c r="E70" s="157"/>
      <c r="F70" s="119"/>
    </row>
    <row r="71" spans="1:6" ht="24.75" customHeight="1">
      <c r="A71" s="51" t="s">
        <v>144</v>
      </c>
      <c r="B71" s="63" t="s">
        <v>145</v>
      </c>
      <c r="C71" s="94"/>
      <c r="D71" s="94"/>
      <c r="E71" s="157"/>
      <c r="F71" s="119"/>
    </row>
    <row r="72" spans="1:6" ht="18.75" customHeight="1">
      <c r="A72" s="51" t="s">
        <v>146</v>
      </c>
      <c r="B72" s="63" t="s">
        <v>147</v>
      </c>
      <c r="C72" s="94"/>
      <c r="D72" s="94"/>
      <c r="E72" s="157"/>
      <c r="F72" s="119"/>
    </row>
    <row r="73" spans="1:6" ht="19.5" customHeight="1">
      <c r="A73" s="48"/>
      <c r="B73" s="65" t="s">
        <v>148</v>
      </c>
      <c r="C73" s="102">
        <f>SUM(C68:C72)</f>
        <v>0</v>
      </c>
      <c r="D73" s="102"/>
      <c r="E73" s="159"/>
      <c r="F73" s="120"/>
    </row>
    <row r="74" spans="1:6" ht="17.25" customHeight="1">
      <c r="A74" s="48"/>
      <c r="B74" s="67" t="s">
        <v>149</v>
      </c>
      <c r="C74" s="102">
        <f>C73+C67+C66+C63</f>
        <v>330</v>
      </c>
      <c r="D74" s="102">
        <f>D73+D67+D66+D63</f>
        <v>320</v>
      </c>
      <c r="E74" s="159">
        <f>E73+E67+E66+E63</f>
        <v>590</v>
      </c>
      <c r="F74" s="120"/>
    </row>
    <row r="75" spans="1:6" ht="25.5" customHeight="1">
      <c r="A75" s="51" t="s">
        <v>150</v>
      </c>
      <c r="B75" s="61" t="s">
        <v>151</v>
      </c>
      <c r="C75" s="94"/>
      <c r="D75" s="94"/>
      <c r="E75" s="157"/>
      <c r="F75" s="119"/>
    </row>
    <row r="76" spans="1:6" ht="23.25" customHeight="1">
      <c r="A76" s="51" t="s">
        <v>152</v>
      </c>
      <c r="B76" s="61" t="s">
        <v>153</v>
      </c>
      <c r="C76" s="94"/>
      <c r="D76" s="94"/>
      <c r="E76" s="157"/>
      <c r="F76" s="119"/>
    </row>
    <row r="77" spans="1:6" ht="18.75" customHeight="1">
      <c r="A77" s="51" t="s">
        <v>154</v>
      </c>
      <c r="B77" s="61" t="s">
        <v>155</v>
      </c>
      <c r="C77" s="94"/>
      <c r="D77" s="94"/>
      <c r="E77" s="157"/>
      <c r="F77" s="119"/>
    </row>
    <row r="78" spans="1:6" ht="19.5" customHeight="1">
      <c r="A78" s="48"/>
      <c r="B78" s="67" t="s">
        <v>156</v>
      </c>
      <c r="C78" s="102">
        <f>SUM(C75:C77)</f>
        <v>0</v>
      </c>
      <c r="D78" s="102"/>
      <c r="E78" s="159"/>
      <c r="F78" s="120"/>
    </row>
    <row r="79" spans="1:6" ht="26.25" customHeight="1">
      <c r="A79" s="51" t="s">
        <v>157</v>
      </c>
      <c r="B79" s="63" t="s">
        <v>158</v>
      </c>
      <c r="C79" s="94"/>
      <c r="D79" s="94"/>
      <c r="E79" s="157"/>
      <c r="F79" s="119"/>
    </row>
    <row r="80" spans="1:6" ht="22.5" customHeight="1">
      <c r="A80" s="51" t="s">
        <v>159</v>
      </c>
      <c r="B80" s="63" t="s">
        <v>160</v>
      </c>
      <c r="C80" s="94"/>
      <c r="D80" s="94"/>
      <c r="E80" s="157"/>
      <c r="F80" s="119"/>
    </row>
    <row r="81" spans="1:6" ht="21" customHeight="1">
      <c r="A81" s="51" t="s">
        <v>161</v>
      </c>
      <c r="B81" s="63" t="s">
        <v>162</v>
      </c>
      <c r="C81" s="94"/>
      <c r="D81" s="94"/>
      <c r="E81" s="157"/>
      <c r="F81" s="119"/>
    </row>
    <row r="82" spans="1:6" ht="24.75" customHeight="1">
      <c r="A82" s="48"/>
      <c r="B82" s="67" t="s">
        <v>163</v>
      </c>
      <c r="C82" s="102">
        <f>SUM(C79:C80)</f>
        <v>0</v>
      </c>
      <c r="D82" s="102"/>
      <c r="E82" s="159"/>
      <c r="F82" s="120"/>
    </row>
    <row r="83" spans="1:6" ht="21" customHeight="1">
      <c r="A83" s="51" t="s">
        <v>164</v>
      </c>
      <c r="B83" s="52" t="s">
        <v>165</v>
      </c>
      <c r="C83" s="90"/>
      <c r="D83" s="90"/>
      <c r="E83" s="167"/>
      <c r="F83" s="119"/>
    </row>
    <row r="84" spans="1:6" ht="19.5" customHeight="1">
      <c r="A84" s="51" t="s">
        <v>166</v>
      </c>
      <c r="B84" s="52" t="s">
        <v>167</v>
      </c>
      <c r="C84" s="90"/>
      <c r="D84" s="90"/>
      <c r="E84" s="167"/>
      <c r="F84" s="119"/>
    </row>
    <row r="85" spans="1:6" ht="20.25" customHeight="1">
      <c r="A85" s="51" t="s">
        <v>168</v>
      </c>
      <c r="B85" s="52" t="s">
        <v>169</v>
      </c>
      <c r="C85" s="90"/>
      <c r="D85" s="90"/>
      <c r="E85" s="167"/>
      <c r="F85" s="119"/>
    </row>
    <row r="86" spans="1:6" ht="23.25" customHeight="1">
      <c r="A86" s="51" t="s">
        <v>170</v>
      </c>
      <c r="B86" s="52" t="s">
        <v>171</v>
      </c>
      <c r="C86" s="90"/>
      <c r="D86" s="90"/>
      <c r="E86" s="167"/>
      <c r="F86" s="119"/>
    </row>
    <row r="87" spans="1:6" ht="23.25" customHeight="1">
      <c r="A87" s="51"/>
      <c r="B87" s="54" t="s">
        <v>172</v>
      </c>
      <c r="C87" s="90">
        <f>SUM(C83:C86)</f>
        <v>0</v>
      </c>
      <c r="D87" s="90"/>
      <c r="E87" s="167"/>
      <c r="F87" s="119"/>
    </row>
    <row r="88" spans="1:6" ht="18.75">
      <c r="A88" s="51" t="s">
        <v>173</v>
      </c>
      <c r="B88" s="54" t="s">
        <v>174</v>
      </c>
      <c r="C88" s="90"/>
      <c r="D88" s="90"/>
      <c r="E88" s="167"/>
      <c r="F88" s="119"/>
    </row>
    <row r="89" spans="1:6" ht="18.75" customHeight="1">
      <c r="A89" s="48"/>
      <c r="B89" s="69" t="s">
        <v>175</v>
      </c>
      <c r="C89" s="93">
        <f>C88+C87+C82</f>
        <v>0</v>
      </c>
      <c r="D89" s="93"/>
      <c r="E89" s="158"/>
      <c r="F89" s="120"/>
    </row>
    <row r="90" spans="1:6" ht="19.5" customHeight="1">
      <c r="A90" s="48"/>
      <c r="B90" s="69" t="s">
        <v>176</v>
      </c>
      <c r="C90" s="97">
        <f>C78+C74+C60+C31+C24</f>
        <v>330</v>
      </c>
      <c r="D90" s="97">
        <f>D78+D74+D60+D31+D24</f>
        <v>320</v>
      </c>
      <c r="E90" s="165">
        <f>E78+E74+E60+E31+E24</f>
        <v>590</v>
      </c>
      <c r="F90" s="120"/>
    </row>
    <row r="91" spans="1:6" ht="21.75" customHeight="1">
      <c r="A91" s="51" t="s">
        <v>177</v>
      </c>
      <c r="B91" s="52" t="s">
        <v>178</v>
      </c>
      <c r="C91" s="90"/>
      <c r="D91" s="90"/>
      <c r="E91" s="167"/>
      <c r="F91" s="119"/>
    </row>
    <row r="92" spans="1:6" ht="19.5" customHeight="1">
      <c r="A92" s="51" t="s">
        <v>179</v>
      </c>
      <c r="B92" s="52" t="s">
        <v>180</v>
      </c>
      <c r="C92" s="90"/>
      <c r="D92" s="90"/>
      <c r="E92" s="167"/>
      <c r="F92" s="119"/>
    </row>
    <row r="93" spans="1:6" ht="18.75" customHeight="1">
      <c r="A93" s="51"/>
      <c r="B93" s="52" t="s">
        <v>181</v>
      </c>
      <c r="C93" s="90"/>
      <c r="D93" s="90"/>
      <c r="E93" s="167"/>
      <c r="F93" s="119"/>
    </row>
    <row r="94" spans="1:6" ht="21" customHeight="1">
      <c r="A94" s="51" t="s">
        <v>182</v>
      </c>
      <c r="B94" s="52" t="s">
        <v>183</v>
      </c>
      <c r="C94" s="90"/>
      <c r="D94" s="90"/>
      <c r="E94" s="167"/>
      <c r="F94" s="119"/>
    </row>
    <row r="95" spans="1:6" ht="22.5" customHeight="1">
      <c r="A95" s="51" t="s">
        <v>184</v>
      </c>
      <c r="B95" s="52" t="s">
        <v>185</v>
      </c>
      <c r="C95" s="90"/>
      <c r="D95" s="90"/>
      <c r="E95" s="167"/>
      <c r="F95" s="119"/>
    </row>
    <row r="96" spans="1:6" ht="20.25" customHeight="1">
      <c r="A96" s="51" t="s">
        <v>184</v>
      </c>
      <c r="B96" s="52" t="s">
        <v>186</v>
      </c>
      <c r="C96" s="90"/>
      <c r="D96" s="90"/>
      <c r="E96" s="167"/>
      <c r="F96" s="119"/>
    </row>
    <row r="97" spans="1:6" ht="24.75" customHeight="1">
      <c r="A97" s="51" t="s">
        <v>187</v>
      </c>
      <c r="B97" s="52" t="s">
        <v>188</v>
      </c>
      <c r="C97" s="90"/>
      <c r="D97" s="90"/>
      <c r="E97" s="167"/>
      <c r="F97" s="119"/>
    </row>
    <row r="98" spans="1:6" ht="20.25" customHeight="1">
      <c r="A98" s="48"/>
      <c r="B98" s="54" t="s">
        <v>189</v>
      </c>
      <c r="C98" s="93">
        <f>SUM(C91:C96)</f>
        <v>0</v>
      </c>
      <c r="D98" s="93"/>
      <c r="E98" s="158"/>
      <c r="F98" s="120"/>
    </row>
    <row r="99" spans="1:6" ht="18.75" customHeight="1">
      <c r="A99" s="51" t="s">
        <v>190</v>
      </c>
      <c r="B99" s="52" t="s">
        <v>191</v>
      </c>
      <c r="C99" s="90"/>
      <c r="D99" s="90"/>
      <c r="E99" s="167"/>
      <c r="F99" s="119"/>
    </row>
    <row r="100" spans="1:6" ht="18" customHeight="1">
      <c r="A100" s="51" t="s">
        <v>192</v>
      </c>
      <c r="B100" s="52" t="s">
        <v>193</v>
      </c>
      <c r="C100" s="90"/>
      <c r="D100" s="90"/>
      <c r="E100" s="167"/>
      <c r="F100" s="119"/>
    </row>
    <row r="101" spans="1:6" ht="21" customHeight="1">
      <c r="A101" s="51" t="s">
        <v>194</v>
      </c>
      <c r="B101" s="52" t="s">
        <v>195</v>
      </c>
      <c r="C101" s="90"/>
      <c r="D101" s="90"/>
      <c r="E101" s="167"/>
      <c r="F101" s="119"/>
    </row>
    <row r="102" spans="1:6" ht="27" customHeight="1">
      <c r="A102" s="51" t="s">
        <v>196</v>
      </c>
      <c r="B102" s="52" t="s">
        <v>197</v>
      </c>
      <c r="C102" s="90"/>
      <c r="D102" s="90"/>
      <c r="E102" s="167"/>
      <c r="F102" s="119"/>
    </row>
    <row r="103" spans="1:6" ht="20.25" customHeight="1">
      <c r="A103" s="48"/>
      <c r="B103" s="54" t="s">
        <v>198</v>
      </c>
      <c r="C103" s="93">
        <f>SUM(C99:C102)</f>
        <v>0</v>
      </c>
      <c r="D103" s="93"/>
      <c r="E103" s="158"/>
      <c r="F103" s="120"/>
    </row>
    <row r="104" spans="1:6" ht="27" customHeight="1">
      <c r="A104" s="51">
        <v>246</v>
      </c>
      <c r="B104" s="52" t="s">
        <v>199</v>
      </c>
      <c r="C104" s="90"/>
      <c r="D104" s="90"/>
      <c r="E104" s="167"/>
      <c r="F104" s="119"/>
    </row>
    <row r="105" spans="1:6" ht="29.25" customHeight="1">
      <c r="A105" s="51">
        <v>247</v>
      </c>
      <c r="B105" s="52" t="s">
        <v>200</v>
      </c>
      <c r="C105" s="90"/>
      <c r="D105" s="90"/>
      <c r="E105" s="167"/>
      <c r="F105" s="119"/>
    </row>
    <row r="106" spans="1:6" ht="25.5" customHeight="1">
      <c r="A106" s="51">
        <v>249</v>
      </c>
      <c r="B106" s="52" t="s">
        <v>201</v>
      </c>
      <c r="C106" s="90"/>
      <c r="D106" s="90"/>
      <c r="E106" s="167"/>
      <c r="F106" s="119"/>
    </row>
    <row r="107" spans="1:6" ht="27.75" customHeight="1">
      <c r="A107" s="48"/>
      <c r="B107" s="69" t="s">
        <v>202</v>
      </c>
      <c r="C107" s="93">
        <f>SUM(C104:C106)</f>
        <v>0</v>
      </c>
      <c r="D107" s="93"/>
      <c r="E107" s="158"/>
      <c r="F107" s="120"/>
    </row>
    <row r="108" spans="1:6" ht="21" customHeight="1">
      <c r="A108" s="51" t="s">
        <v>203</v>
      </c>
      <c r="B108" s="52" t="s">
        <v>204</v>
      </c>
      <c r="C108" s="90"/>
      <c r="D108" s="90"/>
      <c r="E108" s="167"/>
      <c r="F108" s="119"/>
    </row>
    <row r="109" spans="1:6" ht="24.75" customHeight="1">
      <c r="A109" s="51" t="s">
        <v>205</v>
      </c>
      <c r="B109" s="52" t="s">
        <v>167</v>
      </c>
      <c r="C109" s="90"/>
      <c r="D109" s="90"/>
      <c r="E109" s="167"/>
      <c r="F109" s="119"/>
    </row>
    <row r="110" spans="1:6" ht="19.5" customHeight="1">
      <c r="A110" s="51" t="s">
        <v>206</v>
      </c>
      <c r="B110" s="52" t="s">
        <v>169</v>
      </c>
      <c r="C110" s="90"/>
      <c r="D110" s="90"/>
      <c r="E110" s="167"/>
      <c r="F110" s="119"/>
    </row>
    <row r="111" spans="1:6" ht="16.5" customHeight="1">
      <c r="A111" s="51" t="s">
        <v>207</v>
      </c>
      <c r="B111" s="52" t="s">
        <v>171</v>
      </c>
      <c r="C111" s="90"/>
      <c r="D111" s="90"/>
      <c r="E111" s="167"/>
      <c r="F111" s="119"/>
    </row>
    <row r="112" spans="1:6" ht="24.75" customHeight="1">
      <c r="A112" s="51"/>
      <c r="B112" s="54" t="s">
        <v>208</v>
      </c>
      <c r="C112" s="90">
        <f>SUM(C108:C111)</f>
        <v>0</v>
      </c>
      <c r="D112" s="90"/>
      <c r="E112" s="167"/>
      <c r="F112" s="120"/>
    </row>
    <row r="113" spans="1:6" ht="20.25" customHeight="1">
      <c r="A113" s="51"/>
      <c r="B113" s="54" t="s">
        <v>209</v>
      </c>
      <c r="C113" s="90">
        <f>C112+C107+C103+C98</f>
        <v>0</v>
      </c>
      <c r="D113" s="90"/>
      <c r="E113" s="167"/>
      <c r="F113" s="120"/>
    </row>
    <row r="114" spans="1:6" ht="25.5" customHeight="1">
      <c r="A114" s="48"/>
      <c r="B114" s="54" t="s">
        <v>210</v>
      </c>
      <c r="C114" s="97">
        <f>C113+C90</f>
        <v>330</v>
      </c>
      <c r="D114" s="97">
        <f>D113+D90</f>
        <v>320</v>
      </c>
      <c r="E114" s="165">
        <f>E113+E90</f>
        <v>590</v>
      </c>
      <c r="F114" s="131"/>
    </row>
    <row r="115" spans="1:6" ht="33" customHeight="1">
      <c r="A115" s="50" t="s">
        <v>211</v>
      </c>
      <c r="B115" s="61" t="s">
        <v>212</v>
      </c>
      <c r="C115" s="94"/>
      <c r="D115" s="94"/>
      <c r="E115" s="157"/>
      <c r="F115" s="132"/>
    </row>
    <row r="116" spans="1:6" ht="24" customHeight="1">
      <c r="A116" s="50" t="s">
        <v>213</v>
      </c>
      <c r="B116" s="61" t="s">
        <v>214</v>
      </c>
      <c r="C116" s="94"/>
      <c r="D116" s="94"/>
      <c r="E116" s="157"/>
      <c r="F116" s="132"/>
    </row>
    <row r="117" spans="1:6" ht="23.25" customHeight="1">
      <c r="A117" s="49"/>
      <c r="B117" s="67" t="s">
        <v>215</v>
      </c>
      <c r="C117" s="102">
        <f>SUM(C115:C116)</f>
        <v>0</v>
      </c>
      <c r="D117" s="102"/>
      <c r="E117" s="159"/>
      <c r="F117" s="131"/>
    </row>
    <row r="118" spans="1:6" ht="18.75">
      <c r="A118" s="50" t="s">
        <v>216</v>
      </c>
      <c r="B118" s="73" t="s">
        <v>217</v>
      </c>
      <c r="C118" s="106"/>
      <c r="D118" s="106"/>
      <c r="E118" s="156"/>
      <c r="F118" s="132"/>
    </row>
    <row r="119" spans="1:6" ht="19.5" customHeight="1">
      <c r="A119" s="50" t="s">
        <v>218</v>
      </c>
      <c r="B119" s="63" t="s">
        <v>219</v>
      </c>
      <c r="C119" s="94"/>
      <c r="D119" s="94"/>
      <c r="E119" s="157"/>
      <c r="F119" s="132"/>
    </row>
    <row r="120" spans="1:6" ht="21.75" customHeight="1">
      <c r="A120" s="50" t="s">
        <v>220</v>
      </c>
      <c r="B120" s="63" t="s">
        <v>221</v>
      </c>
      <c r="C120" s="94"/>
      <c r="D120" s="94"/>
      <c r="E120" s="157"/>
      <c r="F120" s="132"/>
    </row>
    <row r="121" spans="1:6" ht="24" customHeight="1">
      <c r="A121" s="50" t="s">
        <v>222</v>
      </c>
      <c r="B121" s="61" t="s">
        <v>223</v>
      </c>
      <c r="C121" s="94"/>
      <c r="D121" s="94"/>
      <c r="E121" s="157"/>
      <c r="F121" s="132"/>
    </row>
    <row r="122" spans="1:6" ht="18.75" customHeight="1">
      <c r="A122" s="50" t="s">
        <v>224</v>
      </c>
      <c r="B122" s="63" t="s">
        <v>225</v>
      </c>
      <c r="C122" s="94"/>
      <c r="D122" s="94"/>
      <c r="E122" s="157"/>
      <c r="F122" s="132"/>
    </row>
    <row r="123" spans="1:6" ht="24.75" customHeight="1">
      <c r="A123" s="50" t="s">
        <v>226</v>
      </c>
      <c r="B123" s="63" t="s">
        <v>227</v>
      </c>
      <c r="C123" s="94"/>
      <c r="D123" s="94"/>
      <c r="E123" s="157"/>
      <c r="F123" s="132"/>
    </row>
    <row r="124" spans="1:6" ht="18.75" customHeight="1">
      <c r="A124" s="49">
        <v>297</v>
      </c>
      <c r="B124" s="67" t="s">
        <v>228</v>
      </c>
      <c r="C124" s="102">
        <f>SUM(C118:C123)</f>
        <v>0</v>
      </c>
      <c r="D124" s="102"/>
      <c r="E124" s="159"/>
      <c r="F124" s="131"/>
    </row>
    <row r="125" spans="1:6" ht="18.75">
      <c r="A125" s="50" t="s">
        <v>229</v>
      </c>
      <c r="B125" s="73" t="s">
        <v>230</v>
      </c>
      <c r="C125" s="106"/>
      <c r="D125" s="106"/>
      <c r="E125" s="156"/>
      <c r="F125" s="132"/>
    </row>
    <row r="126" spans="1:6" ht="18.75">
      <c r="A126" s="50" t="s">
        <v>231</v>
      </c>
      <c r="B126" s="73" t="s">
        <v>232</v>
      </c>
      <c r="C126" s="106"/>
      <c r="D126" s="106"/>
      <c r="E126" s="156"/>
      <c r="F126" s="132"/>
    </row>
    <row r="127" spans="1:6" ht="18.75">
      <c r="A127" s="50">
        <v>5915</v>
      </c>
      <c r="B127" s="73" t="s">
        <v>233</v>
      </c>
      <c r="C127" s="106"/>
      <c r="D127" s="106"/>
      <c r="E127" s="156"/>
      <c r="F127" s="132"/>
    </row>
    <row r="128" spans="1:6" ht="18.75">
      <c r="A128" s="50">
        <v>5916</v>
      </c>
      <c r="B128" s="73" t="s">
        <v>234</v>
      </c>
      <c r="C128" s="106"/>
      <c r="D128" s="106"/>
      <c r="E128" s="156"/>
      <c r="F128" s="132"/>
    </row>
    <row r="129" spans="1:6" ht="18.75">
      <c r="A129" s="49"/>
      <c r="B129" s="75" t="s">
        <v>235</v>
      </c>
      <c r="C129" s="109">
        <f>SUM(C125:C128)</f>
        <v>0</v>
      </c>
      <c r="D129" s="109"/>
      <c r="E129" s="155"/>
      <c r="F129" s="131"/>
    </row>
    <row r="130" spans="1:6" ht="18.75">
      <c r="A130" s="49"/>
      <c r="B130" s="75" t="s">
        <v>236</v>
      </c>
      <c r="C130" s="109"/>
      <c r="D130" s="109"/>
      <c r="E130" s="155"/>
      <c r="F130" s="131"/>
    </row>
    <row r="131" spans="1:6" ht="18.75">
      <c r="A131" s="49"/>
      <c r="B131" s="54" t="s">
        <v>237</v>
      </c>
      <c r="C131" s="97">
        <f>C130+C114</f>
        <v>330</v>
      </c>
      <c r="D131" s="97">
        <f>D130+D114</f>
        <v>320</v>
      </c>
      <c r="E131" s="165">
        <f>E130+E114</f>
        <v>590</v>
      </c>
      <c r="F131" s="131"/>
    </row>
  </sheetData>
  <sheetProtection selectLockedCells="1" selectUnlockedCells="1"/>
  <printOptions headings="1"/>
  <pageMargins left="0.7086614173228347" right="0.7086614173228347" top="0.7480314960629921" bottom="0.7480314960629921" header="0.5118110236220472" footer="0.5118110236220472"/>
  <pageSetup fitToHeight="2" fitToWidth="1" horizontalDpi="300" verticalDpi="300" orientation="portrait" paperSize="9" scale="58" r:id="rId1"/>
  <headerFooter alignWithMargins="0">
    <oddHeader>&amp;C&amp;P/&amp;N</oddHeader>
    <oddFooter>&amp;L&amp;F&amp;C&amp;D&amp;R&amp;A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131"/>
  <sheetViews>
    <sheetView view="pageBreakPreview" zoomScaleSheetLayoutView="100" zoomScalePageLayoutView="0" workbookViewId="0" topLeftCell="A1">
      <selection activeCell="E66" sqref="E66"/>
    </sheetView>
  </sheetViews>
  <sheetFormatPr defaultColWidth="8.66015625" defaultRowHeight="18"/>
  <cols>
    <col min="2" max="2" width="37.66015625" style="0" customWidth="1"/>
    <col min="3" max="5" width="8.75" style="78" customWidth="1"/>
  </cols>
  <sheetData>
    <row r="1" spans="1:5" ht="18.75">
      <c r="A1" s="44"/>
      <c r="B1" s="45"/>
      <c r="C1" s="81"/>
      <c r="D1" s="82"/>
      <c r="E1" s="82"/>
    </row>
    <row r="2" spans="1:5" ht="18.75">
      <c r="A2" s="47"/>
      <c r="B2" s="48" t="s">
        <v>238</v>
      </c>
      <c r="C2" s="83"/>
      <c r="D2" s="84"/>
      <c r="E2" s="84"/>
    </row>
    <row r="3" spans="1:5" ht="18.75">
      <c r="A3" s="47">
        <v>882113</v>
      </c>
      <c r="B3" s="48" t="s">
        <v>286</v>
      </c>
      <c r="C3" s="83">
        <v>2016</v>
      </c>
      <c r="D3" s="84" t="s">
        <v>287</v>
      </c>
      <c r="E3" s="84">
        <v>2017</v>
      </c>
    </row>
    <row r="4" spans="1:5" ht="18.75">
      <c r="A4" s="47">
        <v>106020</v>
      </c>
      <c r="B4" s="48"/>
      <c r="C4" s="83"/>
      <c r="D4" s="84"/>
      <c r="E4" s="84"/>
    </row>
    <row r="5" spans="1:5" ht="18.75">
      <c r="A5" s="50" t="s">
        <v>35</v>
      </c>
      <c r="B5" s="51" t="s">
        <v>36</v>
      </c>
      <c r="C5" s="88"/>
      <c r="D5" s="89"/>
      <c r="E5" s="89"/>
    </row>
    <row r="6" spans="1:5" ht="21" customHeight="1">
      <c r="A6" s="51" t="s">
        <v>37</v>
      </c>
      <c r="B6" s="52" t="s">
        <v>38</v>
      </c>
      <c r="C6" s="90"/>
      <c r="D6" s="91"/>
      <c r="E6" s="91"/>
    </row>
    <row r="7" spans="1:5" ht="18.75" customHeight="1">
      <c r="A7" s="51" t="s">
        <v>39</v>
      </c>
      <c r="B7" s="52" t="s">
        <v>40</v>
      </c>
      <c r="C7" s="90"/>
      <c r="D7" s="91"/>
      <c r="E7" s="91"/>
    </row>
    <row r="8" spans="1:5" ht="24.75" customHeight="1">
      <c r="A8" s="51" t="s">
        <v>41</v>
      </c>
      <c r="B8" s="52" t="s">
        <v>42</v>
      </c>
      <c r="C8" s="90"/>
      <c r="D8" s="91"/>
      <c r="E8" s="91"/>
    </row>
    <row r="9" spans="1:5" ht="18.75" customHeight="1">
      <c r="A9" s="51" t="s">
        <v>43</v>
      </c>
      <c r="B9" s="52" t="s">
        <v>44</v>
      </c>
      <c r="C9" s="90"/>
      <c r="D9" s="91"/>
      <c r="E9" s="91"/>
    </row>
    <row r="10" spans="1:5" ht="21" customHeight="1">
      <c r="A10" s="51" t="s">
        <v>45</v>
      </c>
      <c r="B10" s="52" t="s">
        <v>46</v>
      </c>
      <c r="C10" s="90"/>
      <c r="D10" s="91"/>
      <c r="E10" s="91"/>
    </row>
    <row r="11" spans="1:5" ht="21" customHeight="1">
      <c r="A11" s="51" t="s">
        <v>47</v>
      </c>
      <c r="B11" s="52" t="s">
        <v>48</v>
      </c>
      <c r="C11" s="90"/>
      <c r="D11" s="91"/>
      <c r="E11" s="91"/>
    </row>
    <row r="12" spans="1:5" ht="21" customHeight="1">
      <c r="A12" s="51" t="s">
        <v>49</v>
      </c>
      <c r="B12" s="52" t="s">
        <v>50</v>
      </c>
      <c r="C12" s="90"/>
      <c r="D12" s="91"/>
      <c r="E12" s="91"/>
    </row>
    <row r="13" spans="1:5" ht="22.5" customHeight="1">
      <c r="A13" s="51" t="s">
        <v>51</v>
      </c>
      <c r="B13" s="52" t="s">
        <v>52</v>
      </c>
      <c r="C13" s="90"/>
      <c r="D13" s="91"/>
      <c r="E13" s="91"/>
    </row>
    <row r="14" spans="1:5" ht="20.25" customHeight="1">
      <c r="A14" s="51" t="s">
        <v>53</v>
      </c>
      <c r="B14" s="52" t="s">
        <v>54</v>
      </c>
      <c r="C14" s="90"/>
      <c r="D14" s="91"/>
      <c r="E14" s="91"/>
    </row>
    <row r="15" spans="1:5" ht="18" customHeight="1">
      <c r="A15" s="51" t="s">
        <v>55</v>
      </c>
      <c r="B15" s="52" t="s">
        <v>56</v>
      </c>
      <c r="C15" s="90"/>
      <c r="D15" s="91"/>
      <c r="E15" s="91"/>
    </row>
    <row r="16" spans="1:5" ht="18.75" customHeight="1">
      <c r="A16" s="51" t="s">
        <v>57</v>
      </c>
      <c r="B16" s="52" t="s">
        <v>58</v>
      </c>
      <c r="C16" s="90"/>
      <c r="D16" s="91"/>
      <c r="E16" s="91"/>
    </row>
    <row r="17" spans="1:5" ht="20.25" customHeight="1">
      <c r="A17" s="51" t="s">
        <v>59</v>
      </c>
      <c r="B17" s="52" t="s">
        <v>60</v>
      </c>
      <c r="C17" s="90"/>
      <c r="D17" s="91"/>
      <c r="E17" s="91"/>
    </row>
    <row r="18" spans="1:5" ht="18.75" customHeight="1">
      <c r="A18" s="48"/>
      <c r="B18" s="54" t="s">
        <v>61</v>
      </c>
      <c r="C18" s="93">
        <f>SUM(C6:C17)</f>
        <v>0</v>
      </c>
      <c r="D18" s="134"/>
      <c r="E18" s="134"/>
    </row>
    <row r="19" spans="1:5" ht="18.75" customHeight="1">
      <c r="A19" s="51" t="s">
        <v>62</v>
      </c>
      <c r="B19" s="52" t="s">
        <v>63</v>
      </c>
      <c r="C19" s="90"/>
      <c r="D19" s="91"/>
      <c r="E19" s="91"/>
    </row>
    <row r="20" spans="1:5" ht="24.75" customHeight="1">
      <c r="A20" s="51" t="s">
        <v>64</v>
      </c>
      <c r="B20" s="52" t="s">
        <v>65</v>
      </c>
      <c r="C20" s="90"/>
      <c r="D20" s="91"/>
      <c r="E20" s="91"/>
    </row>
    <row r="21" spans="1:5" ht="20.25" customHeight="1">
      <c r="A21" s="51" t="s">
        <v>66</v>
      </c>
      <c r="B21" s="52" t="s">
        <v>67</v>
      </c>
      <c r="C21" s="90"/>
      <c r="D21" s="91"/>
      <c r="E21" s="91"/>
    </row>
    <row r="22" spans="1:5" ht="17.25" customHeight="1">
      <c r="A22" s="51" t="s">
        <v>68</v>
      </c>
      <c r="B22" s="52" t="s">
        <v>69</v>
      </c>
      <c r="C22" s="90"/>
      <c r="D22" s="91"/>
      <c r="E22" s="91"/>
    </row>
    <row r="23" spans="1:5" ht="18.75" customHeight="1">
      <c r="A23" s="48"/>
      <c r="B23" s="54" t="s">
        <v>70</v>
      </c>
      <c r="C23" s="93">
        <f>SUM(C19:C22)</f>
        <v>0</v>
      </c>
      <c r="D23" s="134"/>
      <c r="E23" s="134"/>
    </row>
    <row r="24" spans="1:5" ht="18.75" customHeight="1">
      <c r="A24" s="48"/>
      <c r="B24" s="54" t="s">
        <v>71</v>
      </c>
      <c r="C24" s="93">
        <f>C23+C18</f>
        <v>0</v>
      </c>
      <c r="D24" s="134"/>
      <c r="E24" s="134"/>
    </row>
    <row r="25" spans="1:5" ht="18.75" customHeight="1">
      <c r="A25" s="51" t="s">
        <v>72</v>
      </c>
      <c r="B25" s="56" t="s">
        <v>73</v>
      </c>
      <c r="C25" s="95"/>
      <c r="D25" s="96"/>
      <c r="E25" s="96"/>
    </row>
    <row r="26" spans="1:5" ht="18.75" customHeight="1">
      <c r="A26" s="51" t="s">
        <v>74</v>
      </c>
      <c r="B26" s="56" t="s">
        <v>75</v>
      </c>
      <c r="C26" s="95"/>
      <c r="D26" s="96"/>
      <c r="E26" s="96"/>
    </row>
    <row r="27" spans="1:5" ht="18" customHeight="1">
      <c r="A27" s="51" t="s">
        <v>76</v>
      </c>
      <c r="B27" s="56" t="s">
        <v>77</v>
      </c>
      <c r="C27" s="95"/>
      <c r="D27" s="96"/>
      <c r="E27" s="96"/>
    </row>
    <row r="28" spans="1:5" ht="18.75" customHeight="1">
      <c r="A28" s="51">
        <v>5215</v>
      </c>
      <c r="B28" s="56" t="s">
        <v>78</v>
      </c>
      <c r="C28" s="95"/>
      <c r="D28" s="96"/>
      <c r="E28" s="96"/>
    </row>
    <row r="29" spans="1:5" ht="18.75" customHeight="1">
      <c r="A29" s="51">
        <v>5216</v>
      </c>
      <c r="B29" s="56" t="s">
        <v>79</v>
      </c>
      <c r="C29" s="95"/>
      <c r="D29" s="96"/>
      <c r="E29" s="96"/>
    </row>
    <row r="30" spans="1:5" ht="16.5" customHeight="1">
      <c r="A30" s="51" t="s">
        <v>80</v>
      </c>
      <c r="B30" s="56" t="s">
        <v>81</v>
      </c>
      <c r="C30" s="95"/>
      <c r="D30" s="96"/>
      <c r="E30" s="96"/>
    </row>
    <row r="31" spans="1:5" ht="28.5" customHeight="1">
      <c r="A31" s="48"/>
      <c r="B31" s="54" t="s">
        <v>253</v>
      </c>
      <c r="C31" s="97">
        <f>SUM(C25:C30)</f>
        <v>0</v>
      </c>
      <c r="D31" s="135"/>
      <c r="E31" s="135"/>
    </row>
    <row r="32" spans="1:5" ht="19.5" customHeight="1">
      <c r="A32" s="51" t="s">
        <v>82</v>
      </c>
      <c r="B32" s="52" t="s">
        <v>83</v>
      </c>
      <c r="C32" s="90"/>
      <c r="D32" s="91"/>
      <c r="E32" s="91"/>
    </row>
    <row r="33" spans="1:5" ht="20.25" customHeight="1">
      <c r="A33" s="51" t="s">
        <v>84</v>
      </c>
      <c r="B33" s="52" t="s">
        <v>85</v>
      </c>
      <c r="C33" s="90"/>
      <c r="D33" s="91"/>
      <c r="E33" s="91"/>
    </row>
    <row r="34" spans="1:5" ht="18.75" customHeight="1">
      <c r="A34" s="48"/>
      <c r="B34" s="54" t="s">
        <v>86</v>
      </c>
      <c r="C34" s="93">
        <f>SUM(C32:C33)</f>
        <v>0</v>
      </c>
      <c r="D34" s="134"/>
      <c r="E34" s="134"/>
    </row>
    <row r="35" spans="1:5" ht="18" customHeight="1">
      <c r="A35" s="51" t="s">
        <v>87</v>
      </c>
      <c r="B35" s="52" t="s">
        <v>88</v>
      </c>
      <c r="C35" s="90"/>
      <c r="D35" s="91"/>
      <c r="E35" s="91"/>
    </row>
    <row r="36" spans="1:5" ht="21" customHeight="1">
      <c r="A36" s="51" t="s">
        <v>89</v>
      </c>
      <c r="B36" s="52" t="s">
        <v>90</v>
      </c>
      <c r="C36" s="90"/>
      <c r="D36" s="91"/>
      <c r="E36" s="91"/>
    </row>
    <row r="37" spans="1:5" ht="21.75" customHeight="1">
      <c r="A37" s="48"/>
      <c r="B37" s="54" t="s">
        <v>91</v>
      </c>
      <c r="C37" s="93">
        <f>SUM(C35:C36)</f>
        <v>0</v>
      </c>
      <c r="D37" s="134"/>
      <c r="E37" s="134"/>
    </row>
    <row r="38" spans="1:5" ht="18" customHeight="1">
      <c r="A38" s="51" t="s">
        <v>92</v>
      </c>
      <c r="B38" s="52" t="s">
        <v>93</v>
      </c>
      <c r="C38" s="90"/>
      <c r="D38" s="91"/>
      <c r="E38" s="91"/>
    </row>
    <row r="39" spans="1:5" ht="16.5" customHeight="1">
      <c r="A39" s="51" t="s">
        <v>94</v>
      </c>
      <c r="B39" s="52" t="s">
        <v>95</v>
      </c>
      <c r="C39" s="90"/>
      <c r="D39" s="91"/>
      <c r="E39" s="91"/>
    </row>
    <row r="40" spans="1:5" ht="18.75" customHeight="1">
      <c r="A40" s="51" t="s">
        <v>96</v>
      </c>
      <c r="B40" s="52" t="s">
        <v>97</v>
      </c>
      <c r="C40" s="90"/>
      <c r="D40" s="91"/>
      <c r="E40" s="91"/>
    </row>
    <row r="41" spans="1:5" ht="18.75" customHeight="1">
      <c r="A41" s="51" t="s">
        <v>98</v>
      </c>
      <c r="B41" s="52" t="s">
        <v>99</v>
      </c>
      <c r="C41" s="90"/>
      <c r="D41" s="91"/>
      <c r="E41" s="91"/>
    </row>
    <row r="42" spans="1:5" ht="18" customHeight="1">
      <c r="A42" s="51" t="s">
        <v>100</v>
      </c>
      <c r="B42" s="52" t="s">
        <v>101</v>
      </c>
      <c r="C42" s="90"/>
      <c r="D42" s="91"/>
      <c r="E42" s="91"/>
    </row>
    <row r="43" spans="1:5" ht="20.25" customHeight="1">
      <c r="A43" s="48"/>
      <c r="B43" s="54" t="s">
        <v>102</v>
      </c>
      <c r="C43" s="93">
        <f>SUM(C41:C42)</f>
        <v>0</v>
      </c>
      <c r="D43" s="134"/>
      <c r="E43" s="134"/>
    </row>
    <row r="44" spans="1:5" ht="20.25" customHeight="1">
      <c r="A44" s="48" t="s">
        <v>103</v>
      </c>
      <c r="B44" s="59" t="s">
        <v>104</v>
      </c>
      <c r="C44" s="98"/>
      <c r="D44" s="99"/>
      <c r="E44" s="99"/>
    </row>
    <row r="45" spans="1:5" ht="20.25" customHeight="1">
      <c r="A45" s="48" t="s">
        <v>105</v>
      </c>
      <c r="B45" s="54" t="s">
        <v>106</v>
      </c>
      <c r="C45" s="93"/>
      <c r="D45" s="134"/>
      <c r="E45" s="134"/>
    </row>
    <row r="46" spans="1:5" ht="18.75" customHeight="1">
      <c r="A46" s="51">
        <v>533711</v>
      </c>
      <c r="B46" s="52" t="s">
        <v>107</v>
      </c>
      <c r="C46" s="90"/>
      <c r="D46" s="91"/>
      <c r="E46" s="91"/>
    </row>
    <row r="47" spans="1:5" ht="18.75" customHeight="1">
      <c r="A47" s="51" t="s">
        <v>108</v>
      </c>
      <c r="B47" s="52" t="s">
        <v>109</v>
      </c>
      <c r="C47" s="90"/>
      <c r="D47" s="91"/>
      <c r="E47" s="91"/>
    </row>
    <row r="48" spans="1:5" ht="18.75" customHeight="1">
      <c r="A48" s="51" t="s">
        <v>110</v>
      </c>
      <c r="B48" s="52" t="s">
        <v>111</v>
      </c>
      <c r="C48" s="90"/>
      <c r="D48" s="91"/>
      <c r="E48" s="91"/>
    </row>
    <row r="49" spans="1:5" ht="18" customHeight="1">
      <c r="A49" s="51" t="s">
        <v>112</v>
      </c>
      <c r="B49" s="52" t="s">
        <v>113</v>
      </c>
      <c r="C49" s="90"/>
      <c r="D49" s="91"/>
      <c r="E49" s="91"/>
    </row>
    <row r="50" spans="1:5" ht="18" customHeight="1">
      <c r="A50" s="48"/>
      <c r="B50" s="54" t="s">
        <v>114</v>
      </c>
      <c r="C50" s="93">
        <f>SUM(C46:C49)</f>
        <v>0</v>
      </c>
      <c r="D50" s="134"/>
      <c r="E50" s="134"/>
    </row>
    <row r="51" spans="1:5" ht="18.75" customHeight="1">
      <c r="A51" s="51" t="s">
        <v>115</v>
      </c>
      <c r="B51" s="52" t="s">
        <v>116</v>
      </c>
      <c r="C51" s="90"/>
      <c r="D51" s="91"/>
      <c r="E51" s="91"/>
    </row>
    <row r="52" spans="1:5" ht="18.75" customHeight="1">
      <c r="A52" s="51" t="s">
        <v>117</v>
      </c>
      <c r="B52" s="52" t="s">
        <v>118</v>
      </c>
      <c r="C52" s="90"/>
      <c r="D52" s="91"/>
      <c r="E52" s="91"/>
    </row>
    <row r="53" spans="1:5" ht="18.75" customHeight="1">
      <c r="A53" s="48"/>
      <c r="B53" s="54" t="s">
        <v>119</v>
      </c>
      <c r="C53" s="93">
        <f>SUM(C51:C52)</f>
        <v>0</v>
      </c>
      <c r="D53" s="134"/>
      <c r="E53" s="134"/>
    </row>
    <row r="54" spans="1:5" ht="21.75" customHeight="1">
      <c r="A54" s="51" t="s">
        <v>120</v>
      </c>
      <c r="B54" s="52" t="s">
        <v>121</v>
      </c>
      <c r="C54" s="90"/>
      <c r="D54" s="91"/>
      <c r="E54" s="91"/>
    </row>
    <row r="55" spans="1:5" ht="18.75" customHeight="1">
      <c r="A55" s="51">
        <v>36423</v>
      </c>
      <c r="B55" s="52" t="s">
        <v>122</v>
      </c>
      <c r="C55" s="90"/>
      <c r="D55" s="91"/>
      <c r="E55" s="91"/>
    </row>
    <row r="56" spans="1:5" ht="18.75" customHeight="1">
      <c r="A56" s="51" t="s">
        <v>123</v>
      </c>
      <c r="B56" s="52" t="s">
        <v>124</v>
      </c>
      <c r="C56" s="90"/>
      <c r="D56" s="91"/>
      <c r="E56" s="91"/>
    </row>
    <row r="57" spans="1:5" ht="20.25" customHeight="1">
      <c r="A57" s="51" t="s">
        <v>125</v>
      </c>
      <c r="B57" s="52" t="s">
        <v>126</v>
      </c>
      <c r="C57" s="90"/>
      <c r="D57" s="91"/>
      <c r="E57" s="91"/>
    </row>
    <row r="58" spans="1:5" ht="20.25" customHeight="1">
      <c r="A58" s="51" t="s">
        <v>127</v>
      </c>
      <c r="B58" s="52" t="s">
        <v>128</v>
      </c>
      <c r="C58" s="90"/>
      <c r="D58" s="91"/>
      <c r="E58" s="91"/>
    </row>
    <row r="59" spans="1:5" ht="18" customHeight="1">
      <c r="A59" s="48"/>
      <c r="B59" s="54" t="s">
        <v>129</v>
      </c>
      <c r="C59" s="93">
        <f>SUM(C54:C58)</f>
        <v>0</v>
      </c>
      <c r="D59" s="134"/>
      <c r="E59" s="134"/>
    </row>
    <row r="60" spans="1:5" ht="18.75" customHeight="1">
      <c r="A60" s="48"/>
      <c r="B60" s="54" t="s">
        <v>130</v>
      </c>
      <c r="C60" s="93">
        <f>C59+C53+C50+C37+C34</f>
        <v>0</v>
      </c>
      <c r="D60" s="134"/>
      <c r="E60" s="134"/>
    </row>
    <row r="61" spans="1:5" ht="18.75">
      <c r="A61" s="51" t="s">
        <v>131</v>
      </c>
      <c r="B61" s="61" t="s">
        <v>261</v>
      </c>
      <c r="C61" s="94"/>
      <c r="D61" s="92"/>
      <c r="E61" s="92"/>
    </row>
    <row r="62" spans="1:5" ht="19.5" customHeight="1">
      <c r="A62" s="51" t="s">
        <v>132</v>
      </c>
      <c r="B62" s="63" t="s">
        <v>262</v>
      </c>
      <c r="C62" s="94"/>
      <c r="D62" s="92"/>
      <c r="E62" s="92"/>
    </row>
    <row r="63" spans="1:5" ht="28.5" customHeight="1">
      <c r="A63" s="48"/>
      <c r="B63" s="65" t="s">
        <v>133</v>
      </c>
      <c r="C63" s="102">
        <f>SUM(C61:C62)</f>
        <v>0</v>
      </c>
      <c r="D63" s="103"/>
      <c r="E63" s="103"/>
    </row>
    <row r="64" spans="1:6" ht="18" customHeight="1">
      <c r="A64" s="51" t="s">
        <v>134</v>
      </c>
      <c r="B64" s="63" t="s">
        <v>135</v>
      </c>
      <c r="C64" s="94">
        <v>800</v>
      </c>
      <c r="D64" s="92">
        <v>842</v>
      </c>
      <c r="E64" s="101">
        <v>860</v>
      </c>
      <c r="F64" t="s">
        <v>288</v>
      </c>
    </row>
    <row r="65" spans="1:5" ht="20.25" customHeight="1">
      <c r="A65" s="51"/>
      <c r="B65" s="63" t="s">
        <v>263</v>
      </c>
      <c r="C65" s="94"/>
      <c r="D65" s="92"/>
      <c r="E65" s="184"/>
    </row>
    <row r="66" spans="1:5" ht="23.25" customHeight="1">
      <c r="A66" s="48"/>
      <c r="B66" s="67" t="s">
        <v>136</v>
      </c>
      <c r="C66" s="102">
        <f>SUM(C64:C65)</f>
        <v>800</v>
      </c>
      <c r="D66" s="102">
        <f>SUM(D64:D65)</f>
        <v>842</v>
      </c>
      <c r="E66" s="159">
        <f>SUM(E64:E65)</f>
        <v>860</v>
      </c>
    </row>
    <row r="67" spans="1:5" ht="19.5" customHeight="1">
      <c r="A67" s="51" t="s">
        <v>137</v>
      </c>
      <c r="B67" s="67" t="s">
        <v>138</v>
      </c>
      <c r="C67" s="94"/>
      <c r="D67" s="92"/>
      <c r="E67" s="180"/>
    </row>
    <row r="68" spans="1:5" ht="23.25" customHeight="1">
      <c r="A68" s="51" t="s">
        <v>139</v>
      </c>
      <c r="B68" s="63" t="s">
        <v>140</v>
      </c>
      <c r="C68" s="94"/>
      <c r="D68" s="92"/>
      <c r="E68" s="92"/>
    </row>
    <row r="69" spans="1:5" ht="18" customHeight="1">
      <c r="A69" s="51" t="s">
        <v>141</v>
      </c>
      <c r="B69" s="63" t="s">
        <v>142</v>
      </c>
      <c r="C69" s="94"/>
      <c r="D69" s="92"/>
      <c r="E69" s="92"/>
    </row>
    <row r="70" spans="1:5" ht="23.25" customHeight="1">
      <c r="A70" s="51"/>
      <c r="B70" s="63" t="s">
        <v>143</v>
      </c>
      <c r="C70" s="94"/>
      <c r="D70" s="92"/>
      <c r="E70" s="92"/>
    </row>
    <row r="71" spans="1:5" ht="24.75" customHeight="1">
      <c r="A71" s="51" t="s">
        <v>144</v>
      </c>
      <c r="B71" s="63" t="s">
        <v>145</v>
      </c>
      <c r="C71" s="94"/>
      <c r="D71" s="92"/>
      <c r="E71" s="92"/>
    </row>
    <row r="72" spans="1:5" ht="18.75" customHeight="1">
      <c r="A72" s="51" t="s">
        <v>146</v>
      </c>
      <c r="B72" s="63" t="s">
        <v>147</v>
      </c>
      <c r="C72" s="94"/>
      <c r="D72" s="92"/>
      <c r="E72" s="92"/>
    </row>
    <row r="73" spans="1:5" ht="19.5" customHeight="1">
      <c r="A73" s="48"/>
      <c r="B73" s="65" t="s">
        <v>148</v>
      </c>
      <c r="C73" s="102">
        <f>SUM(C68:C72)</f>
        <v>0</v>
      </c>
      <c r="D73" s="103"/>
      <c r="E73" s="183"/>
    </row>
    <row r="74" spans="1:5" ht="17.25" customHeight="1">
      <c r="A74" s="48"/>
      <c r="B74" s="67" t="s">
        <v>149</v>
      </c>
      <c r="C74" s="102">
        <f>C73+C67+C66+C63</f>
        <v>800</v>
      </c>
      <c r="D74" s="102">
        <f>D73+D67+D66+D63</f>
        <v>842</v>
      </c>
      <c r="E74" s="159">
        <f>E73+E67+E66+E63</f>
        <v>860</v>
      </c>
    </row>
    <row r="75" spans="1:5" ht="25.5" customHeight="1">
      <c r="A75" s="51" t="s">
        <v>150</v>
      </c>
      <c r="B75" s="61" t="s">
        <v>151</v>
      </c>
      <c r="C75" s="94"/>
      <c r="D75" s="92"/>
      <c r="E75" s="180"/>
    </row>
    <row r="76" spans="1:5" ht="23.25" customHeight="1">
      <c r="A76" s="51" t="s">
        <v>152</v>
      </c>
      <c r="B76" s="61" t="s">
        <v>153</v>
      </c>
      <c r="C76" s="94"/>
      <c r="D76" s="92"/>
      <c r="E76" s="92"/>
    </row>
    <row r="77" spans="1:5" ht="18.75" customHeight="1">
      <c r="A77" s="51" t="s">
        <v>154</v>
      </c>
      <c r="B77" s="61" t="s">
        <v>155</v>
      </c>
      <c r="C77" s="94"/>
      <c r="D77" s="92"/>
      <c r="E77" s="92"/>
    </row>
    <row r="78" spans="1:5" ht="19.5" customHeight="1">
      <c r="A78" s="48"/>
      <c r="B78" s="67" t="s">
        <v>156</v>
      </c>
      <c r="C78" s="102">
        <f>SUM(C75:C77)</f>
        <v>0</v>
      </c>
      <c r="D78" s="103"/>
      <c r="E78" s="103"/>
    </row>
    <row r="79" spans="1:5" ht="26.25" customHeight="1">
      <c r="A79" s="51" t="s">
        <v>157</v>
      </c>
      <c r="B79" s="63" t="s">
        <v>158</v>
      </c>
      <c r="C79" s="94"/>
      <c r="D79" s="92"/>
      <c r="E79" s="92"/>
    </row>
    <row r="80" spans="1:5" ht="22.5" customHeight="1">
      <c r="A80" s="51" t="s">
        <v>159</v>
      </c>
      <c r="B80" s="63" t="s">
        <v>160</v>
      </c>
      <c r="C80" s="94"/>
      <c r="D80" s="92"/>
      <c r="E80" s="92"/>
    </row>
    <row r="81" spans="1:5" ht="21" customHeight="1">
      <c r="A81" s="51" t="s">
        <v>161</v>
      </c>
      <c r="B81" s="63" t="s">
        <v>162</v>
      </c>
      <c r="C81" s="94"/>
      <c r="D81" s="92"/>
      <c r="E81" s="92"/>
    </row>
    <row r="82" spans="1:5" ht="24.75" customHeight="1">
      <c r="A82" s="48"/>
      <c r="B82" s="67" t="s">
        <v>163</v>
      </c>
      <c r="C82" s="102">
        <f>SUM(C79:C80)</f>
        <v>0</v>
      </c>
      <c r="D82" s="103"/>
      <c r="E82" s="103"/>
    </row>
    <row r="83" spans="1:5" ht="21" customHeight="1">
      <c r="A83" s="51" t="s">
        <v>164</v>
      </c>
      <c r="B83" s="52" t="s">
        <v>165</v>
      </c>
      <c r="C83" s="90"/>
      <c r="D83" s="91"/>
      <c r="E83" s="91"/>
    </row>
    <row r="84" spans="1:5" ht="19.5" customHeight="1">
      <c r="A84" s="51" t="s">
        <v>166</v>
      </c>
      <c r="B84" s="52" t="s">
        <v>167</v>
      </c>
      <c r="C84" s="90"/>
      <c r="D84" s="91"/>
      <c r="E84" s="91"/>
    </row>
    <row r="85" spans="1:5" ht="20.25" customHeight="1">
      <c r="A85" s="51" t="s">
        <v>168</v>
      </c>
      <c r="B85" s="52" t="s">
        <v>169</v>
      </c>
      <c r="C85" s="90"/>
      <c r="D85" s="91"/>
      <c r="E85" s="91"/>
    </row>
    <row r="86" spans="1:5" ht="23.25" customHeight="1">
      <c r="A86" s="51" t="s">
        <v>170</v>
      </c>
      <c r="B86" s="52" t="s">
        <v>171</v>
      </c>
      <c r="C86" s="90"/>
      <c r="D86" s="91"/>
      <c r="E86" s="91"/>
    </row>
    <row r="87" spans="1:5" ht="23.25" customHeight="1">
      <c r="A87" s="51"/>
      <c r="B87" s="54" t="s">
        <v>172</v>
      </c>
      <c r="C87" s="90">
        <f>SUM(C83:C86)</f>
        <v>0</v>
      </c>
      <c r="D87" s="91"/>
      <c r="E87" s="91"/>
    </row>
    <row r="88" spans="1:5" ht="18.75">
      <c r="A88" s="51" t="s">
        <v>173</v>
      </c>
      <c r="B88" s="54" t="s">
        <v>174</v>
      </c>
      <c r="C88" s="90"/>
      <c r="D88" s="91"/>
      <c r="E88" s="91"/>
    </row>
    <row r="89" spans="1:5" ht="18.75" customHeight="1">
      <c r="A89" s="48"/>
      <c r="B89" s="69" t="s">
        <v>175</v>
      </c>
      <c r="C89" s="93">
        <f>C88+C87+C82</f>
        <v>0</v>
      </c>
      <c r="D89" s="134"/>
      <c r="E89" s="181"/>
    </row>
    <row r="90" spans="1:5" ht="19.5" customHeight="1">
      <c r="A90" s="48"/>
      <c r="B90" s="69" t="s">
        <v>176</v>
      </c>
      <c r="C90" s="97">
        <f>C78+C74+C60+C31+C24</f>
        <v>800</v>
      </c>
      <c r="D90" s="97">
        <f>D78+D74+D60+D31+D24</f>
        <v>842</v>
      </c>
      <c r="E90" s="165">
        <f>E78+E74+E60+E31+E24</f>
        <v>860</v>
      </c>
    </row>
    <row r="91" spans="1:5" ht="21.75" customHeight="1">
      <c r="A91" s="51" t="s">
        <v>177</v>
      </c>
      <c r="B91" s="52" t="s">
        <v>178</v>
      </c>
      <c r="C91" s="90"/>
      <c r="D91" s="91"/>
      <c r="E91" s="182"/>
    </row>
    <row r="92" spans="1:5" ht="19.5" customHeight="1">
      <c r="A92" s="51" t="s">
        <v>179</v>
      </c>
      <c r="B92" s="52" t="s">
        <v>180</v>
      </c>
      <c r="C92" s="90"/>
      <c r="D92" s="91"/>
      <c r="E92" s="91"/>
    </row>
    <row r="93" spans="1:5" ht="18.75" customHeight="1">
      <c r="A93" s="51"/>
      <c r="B93" s="52" t="s">
        <v>181</v>
      </c>
      <c r="C93" s="90"/>
      <c r="D93" s="91"/>
      <c r="E93" s="91"/>
    </row>
    <row r="94" spans="1:5" ht="21" customHeight="1">
      <c r="A94" s="51" t="s">
        <v>182</v>
      </c>
      <c r="B94" s="52" t="s">
        <v>183</v>
      </c>
      <c r="C94" s="90"/>
      <c r="D94" s="91"/>
      <c r="E94" s="91"/>
    </row>
    <row r="95" spans="1:5" ht="22.5" customHeight="1">
      <c r="A95" s="51" t="s">
        <v>184</v>
      </c>
      <c r="B95" s="52" t="s">
        <v>185</v>
      </c>
      <c r="C95" s="90"/>
      <c r="D95" s="91"/>
      <c r="E95" s="91"/>
    </row>
    <row r="96" spans="1:5" ht="20.25" customHeight="1">
      <c r="A96" s="51" t="s">
        <v>184</v>
      </c>
      <c r="B96" s="52" t="s">
        <v>186</v>
      </c>
      <c r="C96" s="90"/>
      <c r="D96" s="91"/>
      <c r="E96" s="91"/>
    </row>
    <row r="97" spans="1:5" ht="24.75" customHeight="1">
      <c r="A97" s="51" t="s">
        <v>187</v>
      </c>
      <c r="B97" s="52" t="s">
        <v>188</v>
      </c>
      <c r="C97" s="90"/>
      <c r="D97" s="91"/>
      <c r="E97" s="91"/>
    </row>
    <row r="98" spans="1:5" ht="20.25" customHeight="1">
      <c r="A98" s="48"/>
      <c r="B98" s="54" t="s">
        <v>189</v>
      </c>
      <c r="C98" s="93">
        <f>SUM(C91:C96)</f>
        <v>0</v>
      </c>
      <c r="D98" s="134"/>
      <c r="E98" s="134"/>
    </row>
    <row r="99" spans="1:5" ht="18.75" customHeight="1">
      <c r="A99" s="51" t="s">
        <v>190</v>
      </c>
      <c r="B99" s="52" t="s">
        <v>191</v>
      </c>
      <c r="C99" s="90"/>
      <c r="D99" s="91"/>
      <c r="E99" s="91"/>
    </row>
    <row r="100" spans="1:5" ht="18" customHeight="1">
      <c r="A100" s="51" t="s">
        <v>192</v>
      </c>
      <c r="B100" s="52" t="s">
        <v>193</v>
      </c>
      <c r="C100" s="90"/>
      <c r="D100" s="91"/>
      <c r="E100" s="91"/>
    </row>
    <row r="101" spans="1:5" ht="21" customHeight="1">
      <c r="A101" s="51" t="s">
        <v>194</v>
      </c>
      <c r="B101" s="52" t="s">
        <v>195</v>
      </c>
      <c r="C101" s="90"/>
      <c r="D101" s="91"/>
      <c r="E101" s="91"/>
    </row>
    <row r="102" spans="1:5" ht="27" customHeight="1">
      <c r="A102" s="51" t="s">
        <v>196</v>
      </c>
      <c r="B102" s="52" t="s">
        <v>197</v>
      </c>
      <c r="C102" s="90"/>
      <c r="D102" s="91"/>
      <c r="E102" s="91"/>
    </row>
    <row r="103" spans="1:5" ht="20.25" customHeight="1">
      <c r="A103" s="48"/>
      <c r="B103" s="54" t="s">
        <v>198</v>
      </c>
      <c r="C103" s="93">
        <f>SUM(C99:C102)</f>
        <v>0</v>
      </c>
      <c r="D103" s="134"/>
      <c r="E103" s="134"/>
    </row>
    <row r="104" spans="1:5" ht="27" customHeight="1">
      <c r="A104" s="51">
        <v>246</v>
      </c>
      <c r="B104" s="52" t="s">
        <v>199</v>
      </c>
      <c r="C104" s="90"/>
      <c r="D104" s="91"/>
      <c r="E104" s="91"/>
    </row>
    <row r="105" spans="1:5" ht="29.25" customHeight="1">
      <c r="A105" s="51">
        <v>247</v>
      </c>
      <c r="B105" s="52" t="s">
        <v>200</v>
      </c>
      <c r="C105" s="90"/>
      <c r="D105" s="91"/>
      <c r="E105" s="91"/>
    </row>
    <row r="106" spans="1:5" ht="25.5" customHeight="1">
      <c r="A106" s="51">
        <v>249</v>
      </c>
      <c r="B106" s="52" t="s">
        <v>201</v>
      </c>
      <c r="C106" s="90"/>
      <c r="D106" s="91"/>
      <c r="E106" s="91"/>
    </row>
    <row r="107" spans="1:5" ht="27.75" customHeight="1">
      <c r="A107" s="48"/>
      <c r="B107" s="69" t="s">
        <v>202</v>
      </c>
      <c r="C107" s="93">
        <f>SUM(C104:C106)</f>
        <v>0</v>
      </c>
      <c r="D107" s="134"/>
      <c r="E107" s="134"/>
    </row>
    <row r="108" spans="1:5" ht="25.5" customHeight="1">
      <c r="A108" s="51" t="s">
        <v>203</v>
      </c>
      <c r="B108" s="52" t="s">
        <v>289</v>
      </c>
      <c r="C108" s="90"/>
      <c r="D108" s="91"/>
      <c r="E108" s="91"/>
    </row>
    <row r="109" spans="1:5" ht="24.75" customHeight="1">
      <c r="A109" s="51" t="s">
        <v>205</v>
      </c>
      <c r="B109" s="52" t="s">
        <v>167</v>
      </c>
      <c r="C109" s="90"/>
      <c r="D109" s="91"/>
      <c r="E109" s="91"/>
    </row>
    <row r="110" spans="1:5" ht="19.5" customHeight="1">
      <c r="A110" s="51" t="s">
        <v>206</v>
      </c>
      <c r="B110" s="52" t="s">
        <v>169</v>
      </c>
      <c r="C110" s="90">
        <v>2000</v>
      </c>
      <c r="D110" s="91">
        <v>1850</v>
      </c>
      <c r="E110" s="179">
        <v>2000</v>
      </c>
    </row>
    <row r="111" spans="1:5" ht="16.5" customHeight="1">
      <c r="A111" s="51" t="s">
        <v>207</v>
      </c>
      <c r="B111" s="52" t="s">
        <v>171</v>
      </c>
      <c r="C111" s="90"/>
      <c r="D111" s="90"/>
      <c r="E111" s="167"/>
    </row>
    <row r="112" spans="1:5" ht="24.75" customHeight="1">
      <c r="A112" s="51"/>
      <c r="B112" s="54" t="s">
        <v>290</v>
      </c>
      <c r="C112" s="90">
        <f>SUM(C108:C111)</f>
        <v>2000</v>
      </c>
      <c r="D112" s="90">
        <f>SUM(D108:D111)</f>
        <v>1850</v>
      </c>
      <c r="E112" s="167">
        <f>SUM(E108:E111)</f>
        <v>2000</v>
      </c>
    </row>
    <row r="113" spans="1:5" ht="20.25" customHeight="1">
      <c r="A113" s="51"/>
      <c r="B113" s="54" t="s">
        <v>209</v>
      </c>
      <c r="C113" s="90">
        <f>C112+C107+C103+C98</f>
        <v>2000</v>
      </c>
      <c r="D113" s="90">
        <f>D112+D107+D103+D98</f>
        <v>1850</v>
      </c>
      <c r="E113" s="167">
        <f>E112+E107+E103+E98</f>
        <v>2000</v>
      </c>
    </row>
    <row r="114" spans="1:5" ht="25.5" customHeight="1">
      <c r="A114" s="48"/>
      <c r="B114" s="54" t="s">
        <v>210</v>
      </c>
      <c r="C114" s="97">
        <f>C113+C90</f>
        <v>2800</v>
      </c>
      <c r="D114" s="97">
        <f>D113+D90</f>
        <v>2692</v>
      </c>
      <c r="E114" s="165">
        <f>E113+E90</f>
        <v>2860</v>
      </c>
    </row>
    <row r="115" spans="1:5" ht="33" customHeight="1">
      <c r="A115" s="50" t="s">
        <v>211</v>
      </c>
      <c r="B115" s="61" t="s">
        <v>212</v>
      </c>
      <c r="C115" s="94"/>
      <c r="D115" s="92"/>
      <c r="E115" s="180"/>
    </row>
    <row r="116" spans="1:5" ht="24" customHeight="1">
      <c r="A116" s="50" t="s">
        <v>213</v>
      </c>
      <c r="B116" s="61" t="s">
        <v>214</v>
      </c>
      <c r="C116" s="94"/>
      <c r="D116" s="92"/>
      <c r="E116" s="92"/>
    </row>
    <row r="117" spans="1:5" ht="23.25" customHeight="1">
      <c r="A117" s="49"/>
      <c r="B117" s="67" t="s">
        <v>215</v>
      </c>
      <c r="C117" s="102">
        <f>SUM(C115:C116)</f>
        <v>0</v>
      </c>
      <c r="D117" s="103"/>
      <c r="E117" s="103"/>
    </row>
    <row r="118" spans="1:5" ht="18.75">
      <c r="A118" s="50" t="s">
        <v>216</v>
      </c>
      <c r="B118" s="73" t="s">
        <v>217</v>
      </c>
      <c r="C118" s="106"/>
      <c r="D118" s="107"/>
      <c r="E118" s="107"/>
    </row>
    <row r="119" spans="1:5" ht="19.5" customHeight="1">
      <c r="A119" s="50" t="s">
        <v>218</v>
      </c>
      <c r="B119" s="63" t="s">
        <v>219</v>
      </c>
      <c r="C119" s="94"/>
      <c r="D119" s="92"/>
      <c r="E119" s="92"/>
    </row>
    <row r="120" spans="1:5" ht="21.75" customHeight="1">
      <c r="A120" s="50" t="s">
        <v>220</v>
      </c>
      <c r="B120" s="63" t="s">
        <v>221</v>
      </c>
      <c r="C120" s="94"/>
      <c r="D120" s="92"/>
      <c r="E120" s="92"/>
    </row>
    <row r="121" spans="1:5" ht="24" customHeight="1">
      <c r="A121" s="50" t="s">
        <v>222</v>
      </c>
      <c r="B121" s="61" t="s">
        <v>223</v>
      </c>
      <c r="C121" s="94"/>
      <c r="D121" s="92"/>
      <c r="E121" s="92"/>
    </row>
    <row r="122" spans="1:5" ht="18.75" customHeight="1">
      <c r="A122" s="50" t="s">
        <v>224</v>
      </c>
      <c r="B122" s="63" t="s">
        <v>225</v>
      </c>
      <c r="C122" s="94"/>
      <c r="D122" s="92"/>
      <c r="E122" s="92"/>
    </row>
    <row r="123" spans="1:5" ht="24.75" customHeight="1">
      <c r="A123" s="50" t="s">
        <v>226</v>
      </c>
      <c r="B123" s="63" t="s">
        <v>227</v>
      </c>
      <c r="C123" s="94"/>
      <c r="D123" s="92"/>
      <c r="E123" s="92"/>
    </row>
    <row r="124" spans="1:5" ht="18.75" customHeight="1">
      <c r="A124" s="49">
        <v>297</v>
      </c>
      <c r="B124" s="67" t="s">
        <v>228</v>
      </c>
      <c r="C124" s="102">
        <f>SUM(C118:C123)</f>
        <v>0</v>
      </c>
      <c r="D124" s="103"/>
      <c r="E124" s="103"/>
    </row>
    <row r="125" spans="1:5" ht="18.75">
      <c r="A125" s="50" t="s">
        <v>229</v>
      </c>
      <c r="B125" s="73" t="s">
        <v>230</v>
      </c>
      <c r="C125" s="106"/>
      <c r="D125" s="107"/>
      <c r="E125" s="107"/>
    </row>
    <row r="126" spans="1:5" ht="18.75">
      <c r="A126" s="50" t="s">
        <v>231</v>
      </c>
      <c r="B126" s="73" t="s">
        <v>232</v>
      </c>
      <c r="C126" s="106"/>
      <c r="D126" s="107"/>
      <c r="E126" s="107"/>
    </row>
    <row r="127" spans="1:5" ht="18.75">
      <c r="A127" s="50">
        <v>5915</v>
      </c>
      <c r="B127" s="73" t="s">
        <v>233</v>
      </c>
      <c r="C127" s="106"/>
      <c r="D127" s="107"/>
      <c r="E127" s="107"/>
    </row>
    <row r="128" spans="1:5" ht="18.75">
      <c r="A128" s="50">
        <v>5916</v>
      </c>
      <c r="B128" s="73" t="s">
        <v>234</v>
      </c>
      <c r="C128" s="106"/>
      <c r="D128" s="107"/>
      <c r="E128" s="107"/>
    </row>
    <row r="129" spans="1:5" ht="18.75">
      <c r="A129" s="49"/>
      <c r="B129" s="75" t="s">
        <v>235</v>
      </c>
      <c r="C129" s="109">
        <f>SUM(C125:C128)</f>
        <v>0</v>
      </c>
      <c r="D129" s="110"/>
      <c r="E129" s="110"/>
    </row>
    <row r="130" spans="1:5" ht="18.75">
      <c r="A130" s="49"/>
      <c r="B130" s="75" t="s">
        <v>236</v>
      </c>
      <c r="C130" s="109"/>
      <c r="D130" s="110"/>
      <c r="E130" s="178"/>
    </row>
    <row r="131" spans="1:5" ht="18.75">
      <c r="A131" s="49"/>
      <c r="B131" s="54" t="s">
        <v>237</v>
      </c>
      <c r="C131" s="97">
        <f>C130+C114</f>
        <v>2800</v>
      </c>
      <c r="D131" s="139">
        <f>D130+D114</f>
        <v>2692</v>
      </c>
      <c r="E131" s="165">
        <f>E130+E114</f>
        <v>2860</v>
      </c>
    </row>
  </sheetData>
  <sheetProtection selectLockedCells="1" selectUnlockedCells="1"/>
  <printOptions headings="1"/>
  <pageMargins left="0.7086614173228347" right="0.7086614173228347" top="0.7480314960629921" bottom="0.7480314960629921" header="0.5118110236220472" footer="0.5118110236220472"/>
  <pageSetup fitToHeight="2" fitToWidth="1" horizontalDpi="300" verticalDpi="300" orientation="portrait" paperSize="9" scale="57" r:id="rId1"/>
  <headerFooter alignWithMargins="0">
    <oddHeader>&amp;C&amp;P/&amp;N</oddHeader>
    <oddFooter>&amp;L&amp;F&amp;C&amp;D&amp;R&amp;A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F131"/>
  <sheetViews>
    <sheetView view="pageBreakPreview" zoomScaleSheetLayoutView="100" zoomScalePageLayoutView="0" workbookViewId="0" topLeftCell="A120">
      <selection activeCell="D126" sqref="D126"/>
    </sheetView>
  </sheetViews>
  <sheetFormatPr defaultColWidth="8.66015625" defaultRowHeight="18"/>
  <cols>
    <col min="2" max="2" width="37.66015625" style="0" customWidth="1"/>
    <col min="3" max="4" width="8.75" style="78" customWidth="1"/>
    <col min="5" max="5" width="8.75" style="154" customWidth="1"/>
    <col min="6" max="6" width="12" style="111" customWidth="1"/>
  </cols>
  <sheetData>
    <row r="1" spans="1:6" ht="18.75">
      <c r="A1" s="44"/>
      <c r="B1" s="45"/>
      <c r="C1" s="81"/>
      <c r="D1" s="81"/>
      <c r="E1" s="153"/>
      <c r="F1" s="113"/>
    </row>
    <row r="2" spans="1:6" ht="18.75">
      <c r="A2" s="47"/>
      <c r="B2" s="48" t="s">
        <v>238</v>
      </c>
      <c r="C2" s="83"/>
      <c r="D2" s="83"/>
      <c r="E2" s="172"/>
      <c r="F2" s="115"/>
    </row>
    <row r="3" spans="1:6" ht="18.75">
      <c r="A3" s="47">
        <v>882123</v>
      </c>
      <c r="B3" s="48" t="s">
        <v>291</v>
      </c>
      <c r="C3" s="83">
        <v>2016</v>
      </c>
      <c r="D3" s="83" t="s">
        <v>292</v>
      </c>
      <c r="E3" s="172">
        <v>2017</v>
      </c>
      <c r="F3" s="115"/>
    </row>
    <row r="4" spans="1:6" ht="18.75">
      <c r="A4" s="47">
        <v>103010</v>
      </c>
      <c r="B4" s="48"/>
      <c r="C4" s="83"/>
      <c r="D4" s="83"/>
      <c r="E4" s="172"/>
      <c r="F4" s="115"/>
    </row>
    <row r="5" spans="1:6" ht="18.75">
      <c r="A5" s="50" t="s">
        <v>35</v>
      </c>
      <c r="B5" s="51" t="s">
        <v>36</v>
      </c>
      <c r="C5" s="88"/>
      <c r="D5" s="88"/>
      <c r="E5" s="173"/>
      <c r="F5" s="117"/>
    </row>
    <row r="6" spans="1:6" ht="21" customHeight="1">
      <c r="A6" s="51" t="s">
        <v>37</v>
      </c>
      <c r="B6" s="52" t="s">
        <v>38</v>
      </c>
      <c r="C6" s="90"/>
      <c r="D6" s="90"/>
      <c r="E6" s="167"/>
      <c r="F6" s="119"/>
    </row>
    <row r="7" spans="1:6" ht="18.75" customHeight="1">
      <c r="A7" s="51" t="s">
        <v>39</v>
      </c>
      <c r="B7" s="52" t="s">
        <v>40</v>
      </c>
      <c r="C7" s="90"/>
      <c r="D7" s="90"/>
      <c r="E7" s="167"/>
      <c r="F7" s="119"/>
    </row>
    <row r="8" spans="1:6" ht="24.75" customHeight="1">
      <c r="A8" s="51" t="s">
        <v>41</v>
      </c>
      <c r="B8" s="52" t="s">
        <v>42</v>
      </c>
      <c r="C8" s="90"/>
      <c r="D8" s="90"/>
      <c r="E8" s="167"/>
      <c r="F8" s="119"/>
    </row>
    <row r="9" spans="1:6" ht="18.75" customHeight="1">
      <c r="A9" s="51" t="s">
        <v>43</v>
      </c>
      <c r="B9" s="52" t="s">
        <v>44</v>
      </c>
      <c r="C9" s="90"/>
      <c r="D9" s="90"/>
      <c r="E9" s="167"/>
      <c r="F9" s="119"/>
    </row>
    <row r="10" spans="1:6" ht="21" customHeight="1">
      <c r="A10" s="51" t="s">
        <v>45</v>
      </c>
      <c r="B10" s="52" t="s">
        <v>46</v>
      </c>
      <c r="C10" s="90"/>
      <c r="D10" s="90"/>
      <c r="E10" s="167"/>
      <c r="F10" s="119"/>
    </row>
    <row r="11" spans="1:6" ht="21" customHeight="1">
      <c r="A11" s="51" t="s">
        <v>47</v>
      </c>
      <c r="B11" s="52" t="s">
        <v>48</v>
      </c>
      <c r="C11" s="90"/>
      <c r="D11" s="90"/>
      <c r="E11" s="167"/>
      <c r="F11" s="119"/>
    </row>
    <row r="12" spans="1:6" ht="21" customHeight="1">
      <c r="A12" s="51" t="s">
        <v>49</v>
      </c>
      <c r="B12" s="52" t="s">
        <v>50</v>
      </c>
      <c r="C12" s="90"/>
      <c r="D12" s="90"/>
      <c r="E12" s="167"/>
      <c r="F12" s="119"/>
    </row>
    <row r="13" spans="1:6" ht="22.5" customHeight="1">
      <c r="A13" s="51" t="s">
        <v>51</v>
      </c>
      <c r="B13" s="52" t="s">
        <v>52</v>
      </c>
      <c r="C13" s="90"/>
      <c r="D13" s="90"/>
      <c r="E13" s="167"/>
      <c r="F13" s="119"/>
    </row>
    <row r="14" spans="1:6" ht="20.25" customHeight="1">
      <c r="A14" s="51" t="s">
        <v>53</v>
      </c>
      <c r="B14" s="52" t="s">
        <v>54</v>
      </c>
      <c r="C14" s="90"/>
      <c r="D14" s="90"/>
      <c r="E14" s="167"/>
      <c r="F14" s="119"/>
    </row>
    <row r="15" spans="1:6" ht="18" customHeight="1">
      <c r="A15" s="51" t="s">
        <v>55</v>
      </c>
      <c r="B15" s="52" t="s">
        <v>56</v>
      </c>
      <c r="C15" s="90"/>
      <c r="D15" s="90"/>
      <c r="E15" s="167"/>
      <c r="F15" s="119"/>
    </row>
    <row r="16" spans="1:6" ht="18.75" customHeight="1">
      <c r="A16" s="51" t="s">
        <v>57</v>
      </c>
      <c r="B16" s="52" t="s">
        <v>58</v>
      </c>
      <c r="C16" s="90"/>
      <c r="D16" s="90"/>
      <c r="E16" s="167"/>
      <c r="F16" s="119"/>
    </row>
    <row r="17" spans="1:6" ht="20.25" customHeight="1">
      <c r="A17" s="51" t="s">
        <v>59</v>
      </c>
      <c r="B17" s="52" t="s">
        <v>60</v>
      </c>
      <c r="C17" s="90"/>
      <c r="D17" s="90"/>
      <c r="E17" s="167"/>
      <c r="F17" s="119"/>
    </row>
    <row r="18" spans="1:6" ht="18.75" customHeight="1">
      <c r="A18" s="48"/>
      <c r="B18" s="54" t="s">
        <v>61</v>
      </c>
      <c r="C18" s="93">
        <f>SUM(C6:C17)</f>
        <v>0</v>
      </c>
      <c r="D18" s="93"/>
      <c r="E18" s="158"/>
      <c r="F18" s="120"/>
    </row>
    <row r="19" spans="1:6" ht="18.75" customHeight="1">
      <c r="A19" s="51" t="s">
        <v>62</v>
      </c>
      <c r="B19" s="52" t="s">
        <v>63</v>
      </c>
      <c r="C19" s="90"/>
      <c r="D19" s="90"/>
      <c r="E19" s="167"/>
      <c r="F19" s="119"/>
    </row>
    <row r="20" spans="1:6" ht="24.75" customHeight="1">
      <c r="A20" s="51" t="s">
        <v>64</v>
      </c>
      <c r="B20" s="52" t="s">
        <v>65</v>
      </c>
      <c r="C20" s="90"/>
      <c r="D20" s="90"/>
      <c r="E20" s="167"/>
      <c r="F20" s="119"/>
    </row>
    <row r="21" spans="1:6" ht="20.25" customHeight="1">
      <c r="A21" s="51" t="s">
        <v>66</v>
      </c>
      <c r="B21" s="52" t="s">
        <v>67</v>
      </c>
      <c r="C21" s="90"/>
      <c r="D21" s="90"/>
      <c r="E21" s="167"/>
      <c r="F21" s="119"/>
    </row>
    <row r="22" spans="1:6" ht="17.25" customHeight="1">
      <c r="A22" s="51" t="s">
        <v>68</v>
      </c>
      <c r="B22" s="52" t="s">
        <v>69</v>
      </c>
      <c r="C22" s="90"/>
      <c r="D22" s="90"/>
      <c r="E22" s="167"/>
      <c r="F22" s="119"/>
    </row>
    <row r="23" spans="1:6" ht="18.75" customHeight="1">
      <c r="A23" s="48"/>
      <c r="B23" s="54" t="s">
        <v>70</v>
      </c>
      <c r="C23" s="93">
        <f>SUM(C19:C22)</f>
        <v>0</v>
      </c>
      <c r="D23" s="93"/>
      <c r="E23" s="158"/>
      <c r="F23" s="120"/>
    </row>
    <row r="24" spans="1:6" ht="18.75" customHeight="1">
      <c r="A24" s="48"/>
      <c r="B24" s="54" t="s">
        <v>71</v>
      </c>
      <c r="C24" s="93">
        <f>C23+C18</f>
        <v>0</v>
      </c>
      <c r="D24" s="93"/>
      <c r="E24" s="158"/>
      <c r="F24" s="120"/>
    </row>
    <row r="25" spans="1:6" ht="18.75" customHeight="1">
      <c r="A25" s="51" t="s">
        <v>72</v>
      </c>
      <c r="B25" s="56" t="s">
        <v>73</v>
      </c>
      <c r="C25" s="95"/>
      <c r="D25" s="95"/>
      <c r="E25" s="177"/>
      <c r="F25" s="119"/>
    </row>
    <row r="26" spans="1:6" ht="18.75" customHeight="1">
      <c r="A26" s="51" t="s">
        <v>74</v>
      </c>
      <c r="B26" s="56" t="s">
        <v>75</v>
      </c>
      <c r="C26" s="95"/>
      <c r="D26" s="95"/>
      <c r="E26" s="177"/>
      <c r="F26" s="119"/>
    </row>
    <row r="27" spans="1:6" ht="18" customHeight="1">
      <c r="A27" s="51" t="s">
        <v>76</v>
      </c>
      <c r="B27" s="56" t="s">
        <v>77</v>
      </c>
      <c r="C27" s="95"/>
      <c r="D27" s="95"/>
      <c r="E27" s="177"/>
      <c r="F27" s="119"/>
    </row>
    <row r="28" spans="1:6" ht="18.75" customHeight="1">
      <c r="A28" s="51">
        <v>5215</v>
      </c>
      <c r="B28" s="56" t="s">
        <v>78</v>
      </c>
      <c r="C28" s="95"/>
      <c r="D28" s="95"/>
      <c r="E28" s="177"/>
      <c r="F28" s="119"/>
    </row>
    <row r="29" spans="1:6" ht="18.75" customHeight="1">
      <c r="A29" s="51">
        <v>5216</v>
      </c>
      <c r="B29" s="56" t="s">
        <v>79</v>
      </c>
      <c r="C29" s="95"/>
      <c r="D29" s="95"/>
      <c r="E29" s="177"/>
      <c r="F29" s="119"/>
    </row>
    <row r="30" spans="1:6" ht="16.5" customHeight="1">
      <c r="A30" s="51" t="s">
        <v>80</v>
      </c>
      <c r="B30" s="56" t="s">
        <v>81</v>
      </c>
      <c r="C30" s="95"/>
      <c r="D30" s="95"/>
      <c r="E30" s="177"/>
      <c r="F30" s="119"/>
    </row>
    <row r="31" spans="1:6" ht="28.5" customHeight="1">
      <c r="A31" s="48"/>
      <c r="B31" s="54" t="s">
        <v>253</v>
      </c>
      <c r="C31" s="97">
        <f>SUM(C25:C30)</f>
        <v>0</v>
      </c>
      <c r="D31" s="97"/>
      <c r="E31" s="165"/>
      <c r="F31" s="120"/>
    </row>
    <row r="32" spans="1:6" ht="19.5" customHeight="1">
      <c r="A32" s="51" t="s">
        <v>82</v>
      </c>
      <c r="B32" s="52" t="s">
        <v>83</v>
      </c>
      <c r="C32" s="90"/>
      <c r="D32" s="90"/>
      <c r="E32" s="167"/>
      <c r="F32" s="119"/>
    </row>
    <row r="33" spans="1:6" ht="20.25" customHeight="1">
      <c r="A33" s="51" t="s">
        <v>84</v>
      </c>
      <c r="B33" s="52" t="s">
        <v>85</v>
      </c>
      <c r="C33" s="90"/>
      <c r="D33" s="90"/>
      <c r="E33" s="167"/>
      <c r="F33" s="119"/>
    </row>
    <row r="34" spans="1:6" ht="18.75" customHeight="1">
      <c r="A34" s="48"/>
      <c r="B34" s="54" t="s">
        <v>86</v>
      </c>
      <c r="C34" s="93">
        <f>SUM(C32:C33)</f>
        <v>0</v>
      </c>
      <c r="D34" s="93"/>
      <c r="E34" s="158"/>
      <c r="F34" s="120"/>
    </row>
    <row r="35" spans="1:6" ht="18" customHeight="1">
      <c r="A35" s="51" t="s">
        <v>87</v>
      </c>
      <c r="B35" s="52" t="s">
        <v>88</v>
      </c>
      <c r="C35" s="90"/>
      <c r="D35" s="90"/>
      <c r="E35" s="167"/>
      <c r="F35" s="119"/>
    </row>
    <row r="36" spans="1:6" ht="21" customHeight="1">
      <c r="A36" s="51" t="s">
        <v>89</v>
      </c>
      <c r="B36" s="52" t="s">
        <v>90</v>
      </c>
      <c r="C36" s="90"/>
      <c r="D36" s="90"/>
      <c r="E36" s="167"/>
      <c r="F36" s="119"/>
    </row>
    <row r="37" spans="1:6" ht="21.75" customHeight="1">
      <c r="A37" s="48"/>
      <c r="B37" s="54" t="s">
        <v>91</v>
      </c>
      <c r="C37" s="93">
        <f>SUM(C35:C36)</f>
        <v>0</v>
      </c>
      <c r="D37" s="93"/>
      <c r="E37" s="158"/>
      <c r="F37" s="120"/>
    </row>
    <row r="38" spans="1:6" ht="18" customHeight="1">
      <c r="A38" s="51" t="s">
        <v>92</v>
      </c>
      <c r="B38" s="52" t="s">
        <v>93</v>
      </c>
      <c r="C38" s="90"/>
      <c r="D38" s="90"/>
      <c r="E38" s="167"/>
      <c r="F38" s="119"/>
    </row>
    <row r="39" spans="1:6" ht="16.5" customHeight="1">
      <c r="A39" s="51" t="s">
        <v>94</v>
      </c>
      <c r="B39" s="52" t="s">
        <v>95</v>
      </c>
      <c r="C39" s="90"/>
      <c r="D39" s="90"/>
      <c r="E39" s="167"/>
      <c r="F39" s="119"/>
    </row>
    <row r="40" spans="1:6" ht="18.75" customHeight="1">
      <c r="A40" s="51" t="s">
        <v>96</v>
      </c>
      <c r="B40" s="52" t="s">
        <v>97</v>
      </c>
      <c r="C40" s="90"/>
      <c r="D40" s="90"/>
      <c r="E40" s="167"/>
      <c r="F40" s="119"/>
    </row>
    <row r="41" spans="1:6" ht="18.75" customHeight="1">
      <c r="A41" s="51" t="s">
        <v>98</v>
      </c>
      <c r="B41" s="52" t="s">
        <v>99</v>
      </c>
      <c r="C41" s="90"/>
      <c r="D41" s="90"/>
      <c r="E41" s="167"/>
      <c r="F41" s="119"/>
    </row>
    <row r="42" spans="1:6" ht="18" customHeight="1">
      <c r="A42" s="51" t="s">
        <v>100</v>
      </c>
      <c r="B42" s="52" t="s">
        <v>101</v>
      </c>
      <c r="C42" s="90"/>
      <c r="D42" s="90"/>
      <c r="E42" s="167"/>
      <c r="F42" s="119"/>
    </row>
    <row r="43" spans="1:6" ht="20.25" customHeight="1">
      <c r="A43" s="48"/>
      <c r="B43" s="54" t="s">
        <v>102</v>
      </c>
      <c r="C43" s="93">
        <f>SUM(C41:C42)</f>
        <v>0</v>
      </c>
      <c r="D43" s="93"/>
      <c r="E43" s="158"/>
      <c r="F43" s="120"/>
    </row>
    <row r="44" spans="1:6" ht="20.25" customHeight="1">
      <c r="A44" s="48" t="s">
        <v>103</v>
      </c>
      <c r="B44" s="59" t="s">
        <v>104</v>
      </c>
      <c r="C44" s="98"/>
      <c r="D44" s="98"/>
      <c r="E44" s="175"/>
      <c r="F44" s="120"/>
    </row>
    <row r="45" spans="1:6" ht="20.25" customHeight="1">
      <c r="A45" s="48" t="s">
        <v>105</v>
      </c>
      <c r="B45" s="54" t="s">
        <v>106</v>
      </c>
      <c r="C45" s="93"/>
      <c r="D45" s="93"/>
      <c r="E45" s="158"/>
      <c r="F45" s="120"/>
    </row>
    <row r="46" spans="1:6" ht="18.75" customHeight="1">
      <c r="A46" s="51">
        <v>533711</v>
      </c>
      <c r="B46" s="52" t="s">
        <v>107</v>
      </c>
      <c r="C46" s="90"/>
      <c r="D46" s="90"/>
      <c r="E46" s="167"/>
      <c r="F46" s="119"/>
    </row>
    <row r="47" spans="1:6" ht="18.75" customHeight="1">
      <c r="A47" s="51" t="s">
        <v>108</v>
      </c>
      <c r="B47" s="52" t="s">
        <v>109</v>
      </c>
      <c r="C47" s="90"/>
      <c r="D47" s="90"/>
      <c r="E47" s="167"/>
      <c r="F47" s="119"/>
    </row>
    <row r="48" spans="1:6" ht="18.75" customHeight="1">
      <c r="A48" s="51" t="s">
        <v>110</v>
      </c>
      <c r="B48" s="52" t="s">
        <v>111</v>
      </c>
      <c r="C48" s="90"/>
      <c r="D48" s="90"/>
      <c r="E48" s="167"/>
      <c r="F48" s="119"/>
    </row>
    <row r="49" spans="1:6" ht="18" customHeight="1">
      <c r="A49" s="51" t="s">
        <v>112</v>
      </c>
      <c r="B49" s="52" t="s">
        <v>113</v>
      </c>
      <c r="C49" s="90"/>
      <c r="D49" s="90"/>
      <c r="E49" s="167"/>
      <c r="F49" s="119"/>
    </row>
    <row r="50" spans="1:6" ht="18" customHeight="1">
      <c r="A50" s="48"/>
      <c r="B50" s="54" t="s">
        <v>114</v>
      </c>
      <c r="C50" s="93">
        <f>SUM(C46:C49)</f>
        <v>0</v>
      </c>
      <c r="D50" s="93"/>
      <c r="E50" s="158"/>
      <c r="F50" s="120"/>
    </row>
    <row r="51" spans="1:6" ht="18.75" customHeight="1">
      <c r="A51" s="51" t="s">
        <v>115</v>
      </c>
      <c r="B51" s="52" t="s">
        <v>116</v>
      </c>
      <c r="C51" s="90"/>
      <c r="D51" s="90"/>
      <c r="E51" s="167"/>
      <c r="F51" s="119"/>
    </row>
    <row r="52" spans="1:6" ht="18.75" customHeight="1">
      <c r="A52" s="51" t="s">
        <v>117</v>
      </c>
      <c r="B52" s="52" t="s">
        <v>118</v>
      </c>
      <c r="C52" s="90"/>
      <c r="D52" s="90"/>
      <c r="E52" s="167"/>
      <c r="F52" s="119"/>
    </row>
    <row r="53" spans="1:6" ht="18.75" customHeight="1">
      <c r="A53" s="48"/>
      <c r="B53" s="54" t="s">
        <v>119</v>
      </c>
      <c r="C53" s="93">
        <f>SUM(C51:C52)</f>
        <v>0</v>
      </c>
      <c r="D53" s="93"/>
      <c r="E53" s="158"/>
      <c r="F53" s="120"/>
    </row>
    <row r="54" spans="1:6" ht="21.75" customHeight="1">
      <c r="A54" s="51" t="s">
        <v>120</v>
      </c>
      <c r="B54" s="52" t="s">
        <v>121</v>
      </c>
      <c r="C54" s="90"/>
      <c r="D54" s="90"/>
      <c r="E54" s="167"/>
      <c r="F54" s="119"/>
    </row>
    <row r="55" spans="1:6" ht="18.75" customHeight="1">
      <c r="A55" s="51">
        <v>36423</v>
      </c>
      <c r="B55" s="52" t="s">
        <v>122</v>
      </c>
      <c r="C55" s="90"/>
      <c r="D55" s="90"/>
      <c r="E55" s="167"/>
      <c r="F55" s="119"/>
    </row>
    <row r="56" spans="1:6" ht="18.75" customHeight="1">
      <c r="A56" s="51" t="s">
        <v>123</v>
      </c>
      <c r="B56" s="52" t="s">
        <v>124</v>
      </c>
      <c r="C56" s="90"/>
      <c r="D56" s="90"/>
      <c r="E56" s="167"/>
      <c r="F56" s="119"/>
    </row>
    <row r="57" spans="1:6" ht="20.25" customHeight="1">
      <c r="A57" s="51" t="s">
        <v>125</v>
      </c>
      <c r="B57" s="52" t="s">
        <v>126</v>
      </c>
      <c r="C57" s="90"/>
      <c r="D57" s="90"/>
      <c r="E57" s="167"/>
      <c r="F57" s="119"/>
    </row>
    <row r="58" spans="1:6" ht="20.25" customHeight="1">
      <c r="A58" s="51" t="s">
        <v>127</v>
      </c>
      <c r="B58" s="52" t="s">
        <v>128</v>
      </c>
      <c r="C58" s="90"/>
      <c r="D58" s="90"/>
      <c r="E58" s="167"/>
      <c r="F58" s="119"/>
    </row>
    <row r="59" spans="1:6" ht="18" customHeight="1">
      <c r="A59" s="48"/>
      <c r="B59" s="54" t="s">
        <v>129</v>
      </c>
      <c r="C59" s="93">
        <f>SUM(C54:C58)</f>
        <v>0</v>
      </c>
      <c r="D59" s="93"/>
      <c r="E59" s="158"/>
      <c r="F59" s="120"/>
    </row>
    <row r="60" spans="1:6" ht="18.75" customHeight="1">
      <c r="A60" s="48"/>
      <c r="B60" s="54" t="s">
        <v>130</v>
      </c>
      <c r="C60" s="93">
        <f>C59+C53+C50+C37+C34</f>
        <v>0</v>
      </c>
      <c r="D60" s="93"/>
      <c r="E60" s="158"/>
      <c r="F60" s="120"/>
    </row>
    <row r="61" spans="1:6" ht="18.75">
      <c r="A61" s="51" t="s">
        <v>131</v>
      </c>
      <c r="B61" s="61" t="s">
        <v>261</v>
      </c>
      <c r="C61" s="94"/>
      <c r="D61" s="94"/>
      <c r="E61" s="157"/>
      <c r="F61" s="119"/>
    </row>
    <row r="62" spans="1:6" ht="19.5" customHeight="1">
      <c r="A62" s="51" t="s">
        <v>132</v>
      </c>
      <c r="B62" s="63" t="s">
        <v>262</v>
      </c>
      <c r="C62" s="94"/>
      <c r="D62" s="94"/>
      <c r="E62" s="157"/>
      <c r="F62" s="119"/>
    </row>
    <row r="63" spans="1:6" ht="28.5" customHeight="1">
      <c r="A63" s="48"/>
      <c r="B63" s="65" t="s">
        <v>133</v>
      </c>
      <c r="C63" s="102">
        <f>SUM(C61:C62)</f>
        <v>0</v>
      </c>
      <c r="D63" s="102"/>
      <c r="E63" s="159"/>
      <c r="F63" s="127"/>
    </row>
    <row r="64" spans="1:6" ht="18" customHeight="1">
      <c r="A64" s="51" t="s">
        <v>134</v>
      </c>
      <c r="B64" s="63" t="s">
        <v>135</v>
      </c>
      <c r="C64" s="94"/>
      <c r="D64" s="94"/>
      <c r="E64" s="157"/>
      <c r="F64" s="119"/>
    </row>
    <row r="65" spans="1:6" ht="20.25" customHeight="1">
      <c r="A65" s="51"/>
      <c r="B65" s="63" t="s">
        <v>263</v>
      </c>
      <c r="C65" s="94"/>
      <c r="D65" s="94"/>
      <c r="E65" s="157"/>
      <c r="F65" s="119"/>
    </row>
    <row r="66" spans="1:6" ht="23.25" customHeight="1">
      <c r="A66" s="48"/>
      <c r="B66" s="67" t="s">
        <v>136</v>
      </c>
      <c r="C66" s="102">
        <f>SUM(C64:C65)</f>
        <v>0</v>
      </c>
      <c r="D66" s="102"/>
      <c r="E66" s="159"/>
      <c r="F66" s="127"/>
    </row>
    <row r="67" spans="1:6" ht="19.5" customHeight="1">
      <c r="A67" s="51" t="s">
        <v>137</v>
      </c>
      <c r="B67" s="67" t="s">
        <v>138</v>
      </c>
      <c r="C67" s="94"/>
      <c r="D67" s="94"/>
      <c r="E67" s="157"/>
      <c r="F67" s="119"/>
    </row>
    <row r="68" spans="1:6" ht="23.25" customHeight="1">
      <c r="A68" s="51" t="s">
        <v>139</v>
      </c>
      <c r="B68" s="63" t="s">
        <v>140</v>
      </c>
      <c r="C68" s="94">
        <v>1000</v>
      </c>
      <c r="D68" s="94">
        <v>553</v>
      </c>
      <c r="E68" s="157">
        <v>1000</v>
      </c>
      <c r="F68" s="119" t="s">
        <v>293</v>
      </c>
    </row>
    <row r="69" spans="1:6" ht="18" customHeight="1">
      <c r="A69" s="51" t="s">
        <v>141</v>
      </c>
      <c r="B69" s="63" t="s">
        <v>294</v>
      </c>
      <c r="C69" s="94">
        <v>150</v>
      </c>
      <c r="D69" s="94">
        <v>0</v>
      </c>
      <c r="E69" s="157">
        <v>150</v>
      </c>
      <c r="F69" s="119"/>
    </row>
    <row r="70" spans="1:6" ht="23.25" customHeight="1">
      <c r="A70" s="51"/>
      <c r="B70" s="63" t="s">
        <v>143</v>
      </c>
      <c r="C70" s="94"/>
      <c r="D70" s="94"/>
      <c r="E70" s="157"/>
      <c r="F70" s="119"/>
    </row>
    <row r="71" spans="1:6" ht="24.75" customHeight="1">
      <c r="A71" s="51" t="s">
        <v>144</v>
      </c>
      <c r="B71" s="63" t="s">
        <v>145</v>
      </c>
      <c r="C71" s="94"/>
      <c r="D71" s="94"/>
      <c r="E71" s="157"/>
      <c r="F71" s="119"/>
    </row>
    <row r="72" spans="1:6" ht="18.75" customHeight="1">
      <c r="A72" s="51" t="s">
        <v>146</v>
      </c>
      <c r="B72" s="63" t="s">
        <v>147</v>
      </c>
      <c r="C72" s="94"/>
      <c r="D72" s="94"/>
      <c r="E72" s="157"/>
      <c r="F72" s="119"/>
    </row>
    <row r="73" spans="1:6" ht="19.5" customHeight="1">
      <c r="A73" s="48"/>
      <c r="B73" s="65" t="s">
        <v>148</v>
      </c>
      <c r="C73" s="102">
        <f>SUM(C68:C72)</f>
        <v>1150</v>
      </c>
      <c r="D73" s="102">
        <f>SUM(D68:D72)</f>
        <v>553</v>
      </c>
      <c r="E73" s="159">
        <f>SUM(E68:E72)</f>
        <v>1150</v>
      </c>
      <c r="F73" s="120"/>
    </row>
    <row r="74" spans="1:6" ht="17.25" customHeight="1">
      <c r="A74" s="48"/>
      <c r="B74" s="67" t="s">
        <v>149</v>
      </c>
      <c r="C74" s="102">
        <f>C73+C67+C66+C63</f>
        <v>1150</v>
      </c>
      <c r="D74" s="102">
        <f>D73+D67+D66+D63</f>
        <v>553</v>
      </c>
      <c r="E74" s="159">
        <f>E73+E67+E66+E63</f>
        <v>1150</v>
      </c>
      <c r="F74" s="120"/>
    </row>
    <row r="75" spans="1:6" ht="25.5" customHeight="1">
      <c r="A75" s="51" t="s">
        <v>150</v>
      </c>
      <c r="B75" s="61" t="s">
        <v>151</v>
      </c>
      <c r="C75" s="94"/>
      <c r="D75" s="94"/>
      <c r="E75" s="157"/>
      <c r="F75" s="119"/>
    </row>
    <row r="76" spans="1:6" ht="23.25" customHeight="1">
      <c r="A76" s="51" t="s">
        <v>152</v>
      </c>
      <c r="B76" s="61" t="s">
        <v>153</v>
      </c>
      <c r="C76" s="94"/>
      <c r="D76" s="94"/>
      <c r="E76" s="157"/>
      <c r="F76" s="119"/>
    </row>
    <row r="77" spans="1:6" ht="18.75" customHeight="1">
      <c r="A77" s="51" t="s">
        <v>154</v>
      </c>
      <c r="B77" s="61" t="s">
        <v>155</v>
      </c>
      <c r="C77" s="94"/>
      <c r="D77" s="94"/>
      <c r="E77" s="157"/>
      <c r="F77" s="119"/>
    </row>
    <row r="78" spans="1:6" ht="19.5" customHeight="1">
      <c r="A78" s="48"/>
      <c r="B78" s="67" t="s">
        <v>156</v>
      </c>
      <c r="C78" s="102">
        <f>SUM(C75:C77)</f>
        <v>0</v>
      </c>
      <c r="D78" s="102"/>
      <c r="E78" s="159"/>
      <c r="F78" s="120"/>
    </row>
    <row r="79" spans="1:6" ht="26.25" customHeight="1">
      <c r="A79" s="51" t="s">
        <v>157</v>
      </c>
      <c r="B79" s="63" t="s">
        <v>158</v>
      </c>
      <c r="C79" s="94"/>
      <c r="D79" s="94"/>
      <c r="E79" s="157"/>
      <c r="F79" s="119"/>
    </row>
    <row r="80" spans="1:6" ht="22.5" customHeight="1">
      <c r="A80" s="51" t="s">
        <v>159</v>
      </c>
      <c r="B80" s="63" t="s">
        <v>160</v>
      </c>
      <c r="C80" s="94"/>
      <c r="D80" s="94"/>
      <c r="E80" s="157"/>
      <c r="F80" s="119"/>
    </row>
    <row r="81" spans="1:6" ht="21" customHeight="1">
      <c r="A81" s="51" t="s">
        <v>161</v>
      </c>
      <c r="B81" s="63" t="s">
        <v>162</v>
      </c>
      <c r="C81" s="94"/>
      <c r="D81" s="94"/>
      <c r="E81" s="157"/>
      <c r="F81" s="119"/>
    </row>
    <row r="82" spans="1:6" ht="24.75" customHeight="1">
      <c r="A82" s="48"/>
      <c r="B82" s="67" t="s">
        <v>163</v>
      </c>
      <c r="C82" s="102">
        <f>SUM(C79:C80)</f>
        <v>0</v>
      </c>
      <c r="D82" s="102"/>
      <c r="E82" s="159"/>
      <c r="F82" s="120"/>
    </row>
    <row r="83" spans="1:6" ht="21" customHeight="1">
      <c r="A83" s="51" t="s">
        <v>164</v>
      </c>
      <c r="B83" s="52" t="s">
        <v>165</v>
      </c>
      <c r="C83" s="90"/>
      <c r="D83" s="90"/>
      <c r="E83" s="167"/>
      <c r="F83" s="119"/>
    </row>
    <row r="84" spans="1:6" ht="19.5" customHeight="1">
      <c r="A84" s="51" t="s">
        <v>166</v>
      </c>
      <c r="B84" s="52" t="s">
        <v>167</v>
      </c>
      <c r="C84" s="90"/>
      <c r="D84" s="90"/>
      <c r="E84" s="167"/>
      <c r="F84" s="119"/>
    </row>
    <row r="85" spans="1:6" ht="20.25" customHeight="1">
      <c r="A85" s="51" t="s">
        <v>168</v>
      </c>
      <c r="B85" s="52" t="s">
        <v>169</v>
      </c>
      <c r="C85" s="90"/>
      <c r="D85" s="90"/>
      <c r="E85" s="167"/>
      <c r="F85" s="119"/>
    </row>
    <row r="86" spans="1:6" ht="23.25" customHeight="1">
      <c r="A86" s="51" t="s">
        <v>170</v>
      </c>
      <c r="B86" s="52" t="s">
        <v>171</v>
      </c>
      <c r="C86" s="90"/>
      <c r="D86" s="90"/>
      <c r="E86" s="167"/>
      <c r="F86" s="119"/>
    </row>
    <row r="87" spans="1:6" ht="23.25" customHeight="1">
      <c r="A87" s="51"/>
      <c r="B87" s="54" t="s">
        <v>172</v>
      </c>
      <c r="C87" s="90">
        <f>SUM(C83:C86)</f>
        <v>0</v>
      </c>
      <c r="D87" s="90"/>
      <c r="E87" s="167"/>
      <c r="F87" s="119"/>
    </row>
    <row r="88" spans="1:6" ht="18.75">
      <c r="A88" s="51" t="s">
        <v>173</v>
      </c>
      <c r="B88" s="54" t="s">
        <v>174</v>
      </c>
      <c r="C88" s="90"/>
      <c r="D88" s="90"/>
      <c r="E88" s="167"/>
      <c r="F88" s="119"/>
    </row>
    <row r="89" spans="1:6" ht="18.75" customHeight="1">
      <c r="A89" s="48"/>
      <c r="B89" s="69" t="s">
        <v>175</v>
      </c>
      <c r="C89" s="93">
        <f>C88+C87+C82</f>
        <v>0</v>
      </c>
      <c r="D89" s="93"/>
      <c r="E89" s="158"/>
      <c r="F89" s="120"/>
    </row>
    <row r="90" spans="1:6" ht="19.5" customHeight="1">
      <c r="A90" s="48"/>
      <c r="B90" s="69" t="s">
        <v>176</v>
      </c>
      <c r="C90" s="97">
        <f>C78+C74+C60+C31+C24</f>
        <v>1150</v>
      </c>
      <c r="D90" s="97">
        <f>D78+D74+D60+D31+D24</f>
        <v>553</v>
      </c>
      <c r="E90" s="165">
        <f>E78+E74+E60+E31+E24</f>
        <v>1150</v>
      </c>
      <c r="F90" s="120"/>
    </row>
    <row r="91" spans="1:6" ht="21.75" customHeight="1">
      <c r="A91" s="51" t="s">
        <v>177</v>
      </c>
      <c r="B91" s="52" t="s">
        <v>178</v>
      </c>
      <c r="C91" s="90"/>
      <c r="D91" s="90"/>
      <c r="E91" s="167"/>
      <c r="F91" s="119"/>
    </row>
    <row r="92" spans="1:6" ht="19.5" customHeight="1">
      <c r="A92" s="51" t="s">
        <v>179</v>
      </c>
      <c r="B92" s="52" t="s">
        <v>180</v>
      </c>
      <c r="C92" s="90"/>
      <c r="D92" s="90"/>
      <c r="E92" s="167"/>
      <c r="F92" s="119"/>
    </row>
    <row r="93" spans="1:6" ht="18.75" customHeight="1">
      <c r="A93" s="51"/>
      <c r="B93" s="52" t="s">
        <v>181</v>
      </c>
      <c r="C93" s="90"/>
      <c r="D93" s="90"/>
      <c r="E93" s="167"/>
      <c r="F93" s="119"/>
    </row>
    <row r="94" spans="1:6" ht="21" customHeight="1">
      <c r="A94" s="51" t="s">
        <v>182</v>
      </c>
      <c r="B94" s="52" t="s">
        <v>183</v>
      </c>
      <c r="C94" s="90"/>
      <c r="D94" s="90"/>
      <c r="E94" s="167"/>
      <c r="F94" s="119"/>
    </row>
    <row r="95" spans="1:6" ht="22.5" customHeight="1">
      <c r="A95" s="51" t="s">
        <v>184</v>
      </c>
      <c r="B95" s="52" t="s">
        <v>185</v>
      </c>
      <c r="C95" s="90"/>
      <c r="D95" s="90"/>
      <c r="E95" s="167"/>
      <c r="F95" s="119"/>
    </row>
    <row r="96" spans="1:6" ht="20.25" customHeight="1">
      <c r="A96" s="51" t="s">
        <v>184</v>
      </c>
      <c r="B96" s="52" t="s">
        <v>186</v>
      </c>
      <c r="C96" s="90"/>
      <c r="D96" s="90"/>
      <c r="E96" s="167"/>
      <c r="F96" s="119"/>
    </row>
    <row r="97" spans="1:6" ht="24.75" customHeight="1">
      <c r="A97" s="51" t="s">
        <v>187</v>
      </c>
      <c r="B97" s="52" t="s">
        <v>188</v>
      </c>
      <c r="C97" s="90"/>
      <c r="D97" s="90"/>
      <c r="E97" s="167"/>
      <c r="F97" s="119"/>
    </row>
    <row r="98" spans="1:6" ht="20.25" customHeight="1">
      <c r="A98" s="48"/>
      <c r="B98" s="54" t="s">
        <v>189</v>
      </c>
      <c r="C98" s="93">
        <f>SUM(C91:C96)</f>
        <v>0</v>
      </c>
      <c r="D98" s="93"/>
      <c r="E98" s="158"/>
      <c r="F98" s="120"/>
    </row>
    <row r="99" spans="1:6" ht="18.75" customHeight="1">
      <c r="A99" s="51" t="s">
        <v>190</v>
      </c>
      <c r="B99" s="52" t="s">
        <v>191</v>
      </c>
      <c r="C99" s="90"/>
      <c r="D99" s="90"/>
      <c r="E99" s="167"/>
      <c r="F99" s="119"/>
    </row>
    <row r="100" spans="1:6" ht="18" customHeight="1">
      <c r="A100" s="51" t="s">
        <v>192</v>
      </c>
      <c r="B100" s="52" t="s">
        <v>193</v>
      </c>
      <c r="C100" s="90"/>
      <c r="D100" s="90"/>
      <c r="E100" s="167"/>
      <c r="F100" s="119"/>
    </row>
    <row r="101" spans="1:6" ht="21" customHeight="1">
      <c r="A101" s="51" t="s">
        <v>194</v>
      </c>
      <c r="B101" s="52" t="s">
        <v>195</v>
      </c>
      <c r="C101" s="90"/>
      <c r="D101" s="90"/>
      <c r="E101" s="167"/>
      <c r="F101" s="119"/>
    </row>
    <row r="102" spans="1:6" ht="27" customHeight="1">
      <c r="A102" s="51" t="s">
        <v>196</v>
      </c>
      <c r="B102" s="52" t="s">
        <v>197</v>
      </c>
      <c r="C102" s="90"/>
      <c r="D102" s="90"/>
      <c r="E102" s="167"/>
      <c r="F102" s="119"/>
    </row>
    <row r="103" spans="1:6" ht="20.25" customHeight="1">
      <c r="A103" s="48"/>
      <c r="B103" s="54" t="s">
        <v>198</v>
      </c>
      <c r="C103" s="93">
        <f>SUM(C99:C102)</f>
        <v>0</v>
      </c>
      <c r="D103" s="93"/>
      <c r="E103" s="158"/>
      <c r="F103" s="120"/>
    </row>
    <row r="104" spans="1:6" ht="27" customHeight="1">
      <c r="A104" s="51">
        <v>246</v>
      </c>
      <c r="B104" s="52" t="s">
        <v>199</v>
      </c>
      <c r="C104" s="90"/>
      <c r="D104" s="90"/>
      <c r="E104" s="167"/>
      <c r="F104" s="119"/>
    </row>
    <row r="105" spans="1:6" ht="29.25" customHeight="1">
      <c r="A105" s="51">
        <v>247</v>
      </c>
      <c r="B105" s="52" t="s">
        <v>200</v>
      </c>
      <c r="C105" s="90"/>
      <c r="D105" s="90"/>
      <c r="E105" s="167"/>
      <c r="F105" s="119"/>
    </row>
    <row r="106" spans="1:6" ht="25.5" customHeight="1">
      <c r="A106" s="51">
        <v>249</v>
      </c>
      <c r="B106" s="52" t="s">
        <v>201</v>
      </c>
      <c r="C106" s="90"/>
      <c r="D106" s="90"/>
      <c r="E106" s="167"/>
      <c r="F106" s="119"/>
    </row>
    <row r="107" spans="1:6" ht="27.75" customHeight="1">
      <c r="A107" s="48"/>
      <c r="B107" s="69" t="s">
        <v>202</v>
      </c>
      <c r="C107" s="93">
        <f>SUM(C104:C106)</f>
        <v>0</v>
      </c>
      <c r="D107" s="93"/>
      <c r="E107" s="158"/>
      <c r="F107" s="120"/>
    </row>
    <row r="108" spans="1:6" ht="21" customHeight="1">
      <c r="A108" s="51" t="s">
        <v>203</v>
      </c>
      <c r="B108" s="52" t="s">
        <v>204</v>
      </c>
      <c r="C108" s="90"/>
      <c r="D108" s="90"/>
      <c r="E108" s="167"/>
      <c r="F108" s="119"/>
    </row>
    <row r="109" spans="1:6" ht="24.75" customHeight="1">
      <c r="A109" s="51" t="s">
        <v>205</v>
      </c>
      <c r="B109" s="52" t="s">
        <v>167</v>
      </c>
      <c r="C109" s="90"/>
      <c r="D109" s="90"/>
      <c r="E109" s="167"/>
      <c r="F109" s="119"/>
    </row>
    <row r="110" spans="1:6" ht="19.5" customHeight="1">
      <c r="A110" s="51" t="s">
        <v>206</v>
      </c>
      <c r="B110" s="52" t="s">
        <v>169</v>
      </c>
      <c r="C110" s="90"/>
      <c r="D110" s="90"/>
      <c r="E110" s="167"/>
      <c r="F110" s="119"/>
    </row>
    <row r="111" spans="1:6" ht="16.5" customHeight="1">
      <c r="A111" s="51" t="s">
        <v>207</v>
      </c>
      <c r="B111" s="52" t="s">
        <v>171</v>
      </c>
      <c r="C111" s="90"/>
      <c r="D111" s="90"/>
      <c r="E111" s="167"/>
      <c r="F111" s="119"/>
    </row>
    <row r="112" spans="1:6" ht="24.75" customHeight="1">
      <c r="A112" s="51"/>
      <c r="B112" s="54" t="s">
        <v>208</v>
      </c>
      <c r="C112" s="90">
        <f>SUM(C108:C111)</f>
        <v>0</v>
      </c>
      <c r="D112" s="90"/>
      <c r="E112" s="167"/>
      <c r="F112" s="120"/>
    </row>
    <row r="113" spans="1:6" ht="20.25" customHeight="1">
      <c r="A113" s="51"/>
      <c r="B113" s="54" t="s">
        <v>209</v>
      </c>
      <c r="C113" s="90">
        <f>C112+C107+C103+C98</f>
        <v>0</v>
      </c>
      <c r="D113" s="90"/>
      <c r="E113" s="167"/>
      <c r="F113" s="120"/>
    </row>
    <row r="114" spans="1:6" ht="25.5" customHeight="1">
      <c r="A114" s="48"/>
      <c r="B114" s="54" t="s">
        <v>210</v>
      </c>
      <c r="C114" s="97">
        <f>C113+C90</f>
        <v>1150</v>
      </c>
      <c r="D114" s="97">
        <f>D113+D90</f>
        <v>553</v>
      </c>
      <c r="E114" s="165">
        <f>E113+E90</f>
        <v>1150</v>
      </c>
      <c r="F114" s="131"/>
    </row>
    <row r="115" spans="1:6" ht="33" customHeight="1">
      <c r="A115" s="50" t="s">
        <v>211</v>
      </c>
      <c r="B115" s="61" t="s">
        <v>212</v>
      </c>
      <c r="C115" s="94"/>
      <c r="D115" s="94"/>
      <c r="E115" s="157"/>
      <c r="F115" s="132"/>
    </row>
    <row r="116" spans="1:6" ht="24" customHeight="1">
      <c r="A116" s="50" t="s">
        <v>213</v>
      </c>
      <c r="B116" s="61" t="s">
        <v>214</v>
      </c>
      <c r="C116" s="94"/>
      <c r="D116" s="94"/>
      <c r="E116" s="157"/>
      <c r="F116" s="132"/>
    </row>
    <row r="117" spans="1:6" ht="23.25" customHeight="1">
      <c r="A117" s="49"/>
      <c r="B117" s="67" t="s">
        <v>215</v>
      </c>
      <c r="C117" s="102">
        <f>SUM(C115:C116)</f>
        <v>0</v>
      </c>
      <c r="D117" s="102"/>
      <c r="E117" s="159"/>
      <c r="F117" s="131"/>
    </row>
    <row r="118" spans="1:6" ht="18.75">
      <c r="A118" s="50" t="s">
        <v>216</v>
      </c>
      <c r="B118" s="73" t="s">
        <v>217</v>
      </c>
      <c r="C118" s="106"/>
      <c r="D118" s="106"/>
      <c r="E118" s="156"/>
      <c r="F118" s="132"/>
    </row>
    <row r="119" spans="1:6" ht="19.5" customHeight="1">
      <c r="A119" s="50" t="s">
        <v>218</v>
      </c>
      <c r="B119" s="63" t="s">
        <v>219</v>
      </c>
      <c r="C119" s="94"/>
      <c r="D119" s="94"/>
      <c r="E119" s="157"/>
      <c r="F119" s="132"/>
    </row>
    <row r="120" spans="1:6" ht="21.75" customHeight="1">
      <c r="A120" s="50" t="s">
        <v>220</v>
      </c>
      <c r="B120" s="63" t="s">
        <v>221</v>
      </c>
      <c r="C120" s="94"/>
      <c r="D120" s="94"/>
      <c r="E120" s="157"/>
      <c r="F120" s="132"/>
    </row>
    <row r="121" spans="1:6" ht="24" customHeight="1">
      <c r="A121" s="50" t="s">
        <v>222</v>
      </c>
      <c r="B121" s="61" t="s">
        <v>223</v>
      </c>
      <c r="C121" s="94"/>
      <c r="D121" s="94"/>
      <c r="E121" s="157"/>
      <c r="F121" s="132"/>
    </row>
    <row r="122" spans="1:6" ht="18.75" customHeight="1">
      <c r="A122" s="50" t="s">
        <v>224</v>
      </c>
      <c r="B122" s="63" t="s">
        <v>225</v>
      </c>
      <c r="C122" s="94"/>
      <c r="D122" s="94"/>
      <c r="E122" s="157"/>
      <c r="F122" s="132"/>
    </row>
    <row r="123" spans="1:6" ht="24.75" customHeight="1">
      <c r="A123" s="50" t="s">
        <v>226</v>
      </c>
      <c r="B123" s="63" t="s">
        <v>227</v>
      </c>
      <c r="C123" s="94"/>
      <c r="D123" s="94"/>
      <c r="E123" s="157"/>
      <c r="F123" s="132"/>
    </row>
    <row r="124" spans="1:6" ht="18.75" customHeight="1">
      <c r="A124" s="49">
        <v>297</v>
      </c>
      <c r="B124" s="67" t="s">
        <v>228</v>
      </c>
      <c r="C124" s="102">
        <f>SUM(C118:C123)</f>
        <v>0</v>
      </c>
      <c r="D124" s="102"/>
      <c r="E124" s="159"/>
      <c r="F124" s="131"/>
    </row>
    <row r="125" spans="1:6" ht="18.75">
      <c r="A125" s="50" t="s">
        <v>229</v>
      </c>
      <c r="B125" s="73" t="s">
        <v>230</v>
      </c>
      <c r="C125" s="106"/>
      <c r="D125" s="106"/>
      <c r="E125" s="156"/>
      <c r="F125" s="132"/>
    </row>
    <row r="126" spans="1:6" ht="18.75">
      <c r="A126" s="50" t="s">
        <v>231</v>
      </c>
      <c r="B126" s="73" t="s">
        <v>232</v>
      </c>
      <c r="C126" s="106"/>
      <c r="D126" s="106"/>
      <c r="E126" s="156"/>
      <c r="F126" s="132"/>
    </row>
    <row r="127" spans="1:6" ht="18.75">
      <c r="A127" s="50">
        <v>5915</v>
      </c>
      <c r="B127" s="73" t="s">
        <v>233</v>
      </c>
      <c r="C127" s="106"/>
      <c r="D127" s="106"/>
      <c r="E127" s="156"/>
      <c r="F127" s="132"/>
    </row>
    <row r="128" spans="1:6" ht="18.75">
      <c r="A128" s="50">
        <v>5916</v>
      </c>
      <c r="B128" s="73" t="s">
        <v>234</v>
      </c>
      <c r="C128" s="106"/>
      <c r="D128" s="106"/>
      <c r="E128" s="156"/>
      <c r="F128" s="132"/>
    </row>
    <row r="129" spans="1:6" ht="18.75">
      <c r="A129" s="49"/>
      <c r="B129" s="75" t="s">
        <v>235</v>
      </c>
      <c r="C129" s="109">
        <f>SUM(C125:C128)</f>
        <v>0</v>
      </c>
      <c r="D129" s="109"/>
      <c r="E129" s="155"/>
      <c r="F129" s="131"/>
    </row>
    <row r="130" spans="1:6" ht="18.75">
      <c r="A130" s="49"/>
      <c r="B130" s="75" t="s">
        <v>236</v>
      </c>
      <c r="C130" s="109"/>
      <c r="D130" s="109"/>
      <c r="E130" s="155"/>
      <c r="F130" s="131"/>
    </row>
    <row r="131" spans="1:6" ht="18.75">
      <c r="A131" s="49"/>
      <c r="B131" s="54" t="s">
        <v>237</v>
      </c>
      <c r="C131" s="97">
        <f>C130+C114</f>
        <v>1150</v>
      </c>
      <c r="D131" s="97">
        <f>D130+D114</f>
        <v>553</v>
      </c>
      <c r="E131" s="165">
        <f>E130+E114</f>
        <v>1150</v>
      </c>
      <c r="F131" s="131"/>
    </row>
  </sheetData>
  <sheetProtection selectLockedCells="1" selectUnlockedCells="1"/>
  <printOptions headings="1"/>
  <pageMargins left="0.7086614173228347" right="0.7086614173228347" top="0.7480314960629921" bottom="0.7480314960629921" header="0.5118110236220472" footer="0.5118110236220472"/>
  <pageSetup fitToHeight="2" horizontalDpi="300" verticalDpi="300" orientation="portrait" paperSize="9" scale="29" r:id="rId1"/>
  <headerFooter alignWithMargins="0">
    <oddHeader>&amp;C&amp;P/&amp;N</oddHeader>
    <oddFooter>&amp;L&amp;F&amp;C&amp;D&amp;R&amp;A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Kuti Henriett Margit</cp:lastModifiedBy>
  <cp:lastPrinted>2017-02-02T11:37:16Z</cp:lastPrinted>
  <dcterms:modified xsi:type="dcterms:W3CDTF">2017-02-03T08:39:19Z</dcterms:modified>
  <cp:category/>
  <cp:version/>
  <cp:contentType/>
  <cp:contentStatus/>
</cp:coreProperties>
</file>