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05" windowHeight="4155" tabRatio="500" activeTab="0"/>
  </bookViews>
  <sheets>
    <sheet name="Kormányzati f összesítő" sheetId="1" r:id="rId1"/>
    <sheet name="841112_011130" sheetId="2" r:id="rId2"/>
    <sheet name="841133_011220" sheetId="3" r:id="rId3"/>
    <sheet name="adók 2012-2015." sheetId="4" r:id="rId4"/>
    <sheet name="370000_052020" sheetId="5" r:id="rId5"/>
    <sheet name="680002_013350" sheetId="6" r:id="rId6"/>
    <sheet name="841901_018010" sheetId="7" r:id="rId7"/>
    <sheet name="ÁT 2015-2017" sheetId="8" r:id="rId8"/>
    <sheet name="841403_066020" sheetId="9" r:id="rId9"/>
    <sheet name="889942_106020" sheetId="10" r:id="rId10"/>
    <sheet name="862101_072111" sheetId="11" r:id="rId11"/>
    <sheet name="869041_074031" sheetId="12" r:id="rId12"/>
    <sheet name="841907_018030" sheetId="13" r:id="rId13"/>
    <sheet name="999000_047230" sheetId="14" r:id="rId14"/>
  </sheets>
  <definedNames>
    <definedName name="Excel_BuiltIn_Print_Area" localSheetId="3">'adók 2012-2015.'!$A$1:$G$22</definedName>
    <definedName name="_xlnm.Print_Area" localSheetId="4">'370000_052020'!$A$1:$F$55</definedName>
    <definedName name="_xlnm.Print_Area" localSheetId="3">'adók 2012-2015.'!$A$1:$H$22</definedName>
  </definedNames>
  <calcPr fullCalcOnLoad="1"/>
</workbook>
</file>

<file path=xl/sharedStrings.xml><?xml version="1.0" encoding="utf-8"?>
<sst xmlns="http://schemas.openxmlformats.org/spreadsheetml/2006/main" count="1248" uniqueCount="277">
  <si>
    <t>Önkormányzati bevételek 2017</t>
  </si>
  <si>
    <t>2017. eredeti</t>
  </si>
  <si>
    <t>2017. 05. 08. mód</t>
  </si>
  <si>
    <t>841112_011130</t>
  </si>
  <si>
    <t>Önkorm. és önk.hiv.jogalkotó és áll.ig. tev.</t>
  </si>
  <si>
    <t>841133_011220</t>
  </si>
  <si>
    <t>Adó - vám és jövedéki igazgatás</t>
  </si>
  <si>
    <t>370000_052020</t>
  </si>
  <si>
    <t>Szennyvíz gyűjtése, elhelyezése</t>
  </si>
  <si>
    <t>680002_013350</t>
  </si>
  <si>
    <t>Az önkormányzati vagyonnal való gazdálkodással kapcsolatos feladatok</t>
  </si>
  <si>
    <t>841901_018010</t>
  </si>
  <si>
    <t>Önkormányzati elszámolások</t>
  </si>
  <si>
    <t>841403_066020</t>
  </si>
  <si>
    <t xml:space="preserve">Város és községgazdálkodás </t>
  </si>
  <si>
    <t>862101_072111</t>
  </si>
  <si>
    <t>Háziorvosi alapellátás</t>
  </si>
  <si>
    <t>869041_074031</t>
  </si>
  <si>
    <t>Család és nővédelmi eü. gondozás</t>
  </si>
  <si>
    <t>889942_106020</t>
  </si>
  <si>
    <t xml:space="preserve">Lakásfenntart. lakhatással kapcs.ellátások </t>
  </si>
  <si>
    <t>841907_018030</t>
  </si>
  <si>
    <t>Támogatási célú finanszírozási műveletek</t>
  </si>
  <si>
    <t>999000_047230</t>
  </si>
  <si>
    <t>Turizmusfejlesztési támogatások és tevékenységek</t>
  </si>
  <si>
    <t>Fejlesztési bevételek</t>
  </si>
  <si>
    <t>Telekértékesítés</t>
  </si>
  <si>
    <t>Felhalm. Kölcsön törl.</t>
  </si>
  <si>
    <t>Lakásvásárlás törl. (Gagarin)</t>
  </si>
  <si>
    <t>Csatorna rákötések</t>
  </si>
  <si>
    <t>999000</t>
  </si>
  <si>
    <t>Turizmusfejlesztési támogatás</t>
  </si>
  <si>
    <t>Fejlesztési pénzmaradvány</t>
  </si>
  <si>
    <t xml:space="preserve"> Lakásalap</t>
  </si>
  <si>
    <t>Környezetvédelmi Alap</t>
  </si>
  <si>
    <t>Összesen:</t>
  </si>
  <si>
    <t>Müködési bevételek:</t>
  </si>
  <si>
    <t>ÁT feladatfinanszírozás</t>
  </si>
  <si>
    <t>841112</t>
  </si>
  <si>
    <t>Építményadó</t>
  </si>
  <si>
    <t>Telekadó</t>
  </si>
  <si>
    <t>Msz. Kommunális adója</t>
  </si>
  <si>
    <t xml:space="preserve">Idegenforg adó tartózkodás után  </t>
  </si>
  <si>
    <t>Iparűzési adó</t>
  </si>
  <si>
    <t>Pótlék, bírság</t>
  </si>
  <si>
    <t>Gépjárműadó</t>
  </si>
  <si>
    <t>Talajterhelés</t>
  </si>
  <si>
    <t>Egyéb saját bevétel</t>
  </si>
  <si>
    <t>Kamatbevétel</t>
  </si>
  <si>
    <t>KÖH működtetés visszatérítése</t>
  </si>
  <si>
    <t>680002</t>
  </si>
  <si>
    <t>Nem lakóing. Bérbe adása</t>
  </si>
  <si>
    <t>TB támogatás (Védőnői sz.)</t>
  </si>
  <si>
    <t>TB Támogatás (háziorvos)</t>
  </si>
  <si>
    <t>Műk célú átvett (KEOP bérl + Alapítv)</t>
  </si>
  <si>
    <t>DRV csat. Pályázat</t>
  </si>
  <si>
    <t>Pénzmaradvány</t>
  </si>
  <si>
    <t>Önkormányzati bevételek összesen:</t>
  </si>
  <si>
    <t>2017. évi költségvetés bevételek</t>
  </si>
  <si>
    <t>o11130</t>
  </si>
  <si>
    <t>2017. 05. 08.</t>
  </si>
  <si>
    <t>o9111</t>
  </si>
  <si>
    <t>Helyi önkormányzatok működésének általános támogatása</t>
  </si>
  <si>
    <t>o9112</t>
  </si>
  <si>
    <t>Települési önkormányzatok egyes köznevelési feladatainak támogatása</t>
  </si>
  <si>
    <t>o9113</t>
  </si>
  <si>
    <t>Települési önkormányzatok szociális, gyermekjóléti  és gyermekétkeztetési feladatainak támogatása</t>
  </si>
  <si>
    <t>o9114</t>
  </si>
  <si>
    <t>Települési önkormányzatok kulturális feladatainak támogatása</t>
  </si>
  <si>
    <t>o9115</t>
  </si>
  <si>
    <t>Működési célú költségvetési támogatások és kiegészítő támogatások</t>
  </si>
  <si>
    <t>o9116</t>
  </si>
  <si>
    <t>Elszámolásból származó bevételek</t>
  </si>
  <si>
    <t>07</t>
  </si>
  <si>
    <t xml:space="preserve">Önkormányzatok működési támogatásai </t>
  </si>
  <si>
    <t>o912</t>
  </si>
  <si>
    <t>Elvonások és befizetések bevételei</t>
  </si>
  <si>
    <t>o91611</t>
  </si>
  <si>
    <t>Mük célú támogatás központi költségvetési szervől</t>
  </si>
  <si>
    <t>o91614</t>
  </si>
  <si>
    <t>társadalombiztosítás pénzügyi alapjai</t>
  </si>
  <si>
    <t>o91616</t>
  </si>
  <si>
    <t>helyi önkormányzatok és költségvetési szerveik</t>
  </si>
  <si>
    <t>o9161</t>
  </si>
  <si>
    <t>társulások és költségvetési szerveik</t>
  </si>
  <si>
    <t>térségi fejlesztési tanácsok és költségvetési szerveik</t>
  </si>
  <si>
    <t xml:space="preserve">Működési célú támogatások államháztartáson belülről </t>
  </si>
  <si>
    <t>o934111</t>
  </si>
  <si>
    <t xml:space="preserve">építményadó </t>
  </si>
  <si>
    <t>o934113</t>
  </si>
  <si>
    <t xml:space="preserve">épület után fizetett idegenforgalmi adó </t>
  </si>
  <si>
    <t>o934114</t>
  </si>
  <si>
    <t>magánszemélyek kommunális adója</t>
  </si>
  <si>
    <t>o934112</t>
  </si>
  <si>
    <t>telekadó</t>
  </si>
  <si>
    <t>o9351121</t>
  </si>
  <si>
    <t>állandó jeleggel végzett iparűzési tevékenység után fizetett helyi iparűzési adó</t>
  </si>
  <si>
    <t>o9354121</t>
  </si>
  <si>
    <t xml:space="preserve">Gépjárműadók </t>
  </si>
  <si>
    <t>o9355121</t>
  </si>
  <si>
    <t xml:space="preserve">tartózkodás után fizetett idegenforgalmi adó </t>
  </si>
  <si>
    <t>o9355131</t>
  </si>
  <si>
    <t>talajterhelési díj</t>
  </si>
  <si>
    <t xml:space="preserve">Önkormányzati adók </t>
  </si>
  <si>
    <t>o936128</t>
  </si>
  <si>
    <t>Adópótlék, bírság</t>
  </si>
  <si>
    <t>o9362114</t>
  </si>
  <si>
    <t xml:space="preserve">Egyéb közhatalmi bevételek </t>
  </si>
  <si>
    <t>Közhatalmi bevételek összesen</t>
  </si>
  <si>
    <t xml:space="preserve">Felhalmozási célú támogatások államháztartáson belülről </t>
  </si>
  <si>
    <t>o9411199</t>
  </si>
  <si>
    <t>Perköltség, egyéb bev.</t>
  </si>
  <si>
    <t>o940611</t>
  </si>
  <si>
    <t>Kiszámlázott ÁFA</t>
  </si>
  <si>
    <t>6860*0,27</t>
  </si>
  <si>
    <t>o952121</t>
  </si>
  <si>
    <t>o952122</t>
  </si>
  <si>
    <t>Egyéb földterület értékesítés</t>
  </si>
  <si>
    <t>o9521..</t>
  </si>
  <si>
    <t>Egyéb tárgyi eszközök értékesítése</t>
  </si>
  <si>
    <t>o95313</t>
  </si>
  <si>
    <t>Jármű értékesítés</t>
  </si>
  <si>
    <t xml:space="preserve">Felhalmozási bevételek </t>
  </si>
  <si>
    <t>o965142</t>
  </si>
  <si>
    <t>Átvett pénzeszköz</t>
  </si>
  <si>
    <t>KEOP jármű bérleti díj (50 e Ft/ hó)</t>
  </si>
  <si>
    <t>Átvett pénzeszköz gazdasági társaságtól</t>
  </si>
  <si>
    <t>Pro-Mot településrendezési eszközök</t>
  </si>
  <si>
    <t>Nonprofit szerv. Átvett pénzeszköz</t>
  </si>
  <si>
    <t>Bvilágos Jövőjéért Közalapítvány</t>
  </si>
  <si>
    <t>Műk célú átvett pénzeszköz</t>
  </si>
  <si>
    <t>o97413</t>
  </si>
  <si>
    <t>Felhalm.célú visszatér.tám., kölcsönök visszatér.háztartásoktól</t>
  </si>
  <si>
    <t>Egyéb felhalmozási célú átvett pénzeszközök nonprofit szerv</t>
  </si>
  <si>
    <t>Egyéb vállalkozások</t>
  </si>
  <si>
    <t xml:space="preserve">Felhalmozási célú átvett pénzeszközök </t>
  </si>
  <si>
    <t>Felhalmozási bevétele összesen</t>
  </si>
  <si>
    <t>o9816</t>
  </si>
  <si>
    <t>Pénzmaradvány igénybevétel</t>
  </si>
  <si>
    <t xml:space="preserve">Költségvetési bevételek </t>
  </si>
  <si>
    <t>Műk.</t>
  </si>
  <si>
    <t>lak.alap</t>
  </si>
  <si>
    <t>Körny.alap</t>
  </si>
  <si>
    <t>o11220</t>
  </si>
  <si>
    <t>Adó bevétel átvezetése a 841112 szakfeladatra 07.17. napján elfogadott módosítással</t>
  </si>
  <si>
    <t>o940212</t>
  </si>
  <si>
    <t>Bérleti díj bevétele</t>
  </si>
  <si>
    <t>o940214</t>
  </si>
  <si>
    <t>Egyéb szolgáltatás bevétele</t>
  </si>
  <si>
    <t>o940612</t>
  </si>
  <si>
    <t>Kiszámlázott általános forgalmi adó</t>
  </si>
  <si>
    <t>o94081</t>
  </si>
  <si>
    <t>Kamatbevételek áht.kívülről</t>
  </si>
  <si>
    <t>o94111</t>
  </si>
  <si>
    <t xml:space="preserve">Egyéb működési bevételek </t>
  </si>
  <si>
    <t>Egyéb működési bevételek összesen</t>
  </si>
  <si>
    <t>o965..</t>
  </si>
  <si>
    <t>Mük.c.pe.átvétel nonprofit gazdasági társaságok</t>
  </si>
  <si>
    <t>egyéb civil szervezetek</t>
  </si>
  <si>
    <t>háztartások</t>
  </si>
  <si>
    <t>egyéb vállalkozások</t>
  </si>
  <si>
    <t xml:space="preserve">Működési célú átvett pénzeszközök </t>
  </si>
  <si>
    <t>Működési bevételek összesen</t>
  </si>
  <si>
    <t>o921</t>
  </si>
  <si>
    <t>Felhalmozási célú önkormányzati támogatások</t>
  </si>
  <si>
    <t>o9251</t>
  </si>
  <si>
    <t>Egyéb felhalm. célú tám.bevételei áht.belülről fej.kez.ei.</t>
  </si>
  <si>
    <t>Felhalm.sélú visszatér.tám., kölcsönök visszatér.háztartásoktól</t>
  </si>
  <si>
    <t>Adó, illetékek kiszabása, beszedése</t>
  </si>
  <si>
    <t>2012.   terv</t>
  </si>
  <si>
    <t>2013.I.</t>
  </si>
  <si>
    <t>2014.</t>
  </si>
  <si>
    <t>várh.</t>
  </si>
  <si>
    <t>2015. terv</t>
  </si>
  <si>
    <t>Teljesült 2015.</t>
  </si>
  <si>
    <t>841133 1</t>
  </si>
  <si>
    <t>Magánszemélyek kommunális adója</t>
  </si>
  <si>
    <t>Idegenforgalmi adó tart.idő után</t>
  </si>
  <si>
    <t>Idegenforgalmi adó épület után</t>
  </si>
  <si>
    <t>Talajterhelési díj</t>
  </si>
  <si>
    <t>összes helyiadó</t>
  </si>
  <si>
    <t>termőföld szja</t>
  </si>
  <si>
    <t>Átengedett összesen</t>
  </si>
  <si>
    <t>Költségvetési bevételek összesen:</t>
  </si>
  <si>
    <t>teljesítés</t>
  </si>
  <si>
    <t>o52020</t>
  </si>
  <si>
    <t>06.30.</t>
  </si>
  <si>
    <t>o97513</t>
  </si>
  <si>
    <t>Egyéb felhalmozási célú átvett pénzeszközök háztartások</t>
  </si>
  <si>
    <t>Magyar utca közműhozzájárulások (30x150+42x250 eFt)</t>
  </si>
  <si>
    <t>O13350</t>
  </si>
  <si>
    <t>Községi Strand Jóidő Kkt.</t>
  </si>
  <si>
    <t>o18010</t>
  </si>
  <si>
    <t>2016: DRV: 9,9 eFt, ker. kieg. Tám., szoc tüzifa</t>
  </si>
  <si>
    <t>Porkoláb kamatfiz</t>
  </si>
  <si>
    <t>2016: kultúr pályázaton elnyert</t>
  </si>
  <si>
    <t>Durmics 303/20 telek 2000.000+ ÁFA 540000= 2540000</t>
  </si>
  <si>
    <t>Simon Balázs 303/19 hrsz 8920000+ ÁFA 2408000=11328000</t>
  </si>
  <si>
    <t xml:space="preserve">Egyéb tárgyi eszközök értékesítése </t>
  </si>
  <si>
    <t>Schneidler P. 1332.000+ÁFA 360.000=1692000</t>
  </si>
  <si>
    <t>Felhalm.áfa</t>
  </si>
  <si>
    <t>Vörös R. 931890 Ft+ 251610 ÁFA= 1 183 500 Ft</t>
  </si>
  <si>
    <t>Németh K. 1256520 Ft+ 339260 Ft= 1 595 780 Ft</t>
  </si>
  <si>
    <t>Porkoláb 303/30 hrsz 5017.000+ 25 %ÁFA 1254000=6271000</t>
  </si>
  <si>
    <t>Állami támogatás megoszlása 2015-2017. évben</t>
  </si>
  <si>
    <t>2.sz.mell.</t>
  </si>
  <si>
    <t>Megnevezés</t>
  </si>
  <si>
    <t>I.</t>
  </si>
  <si>
    <t>Helyi önkorm.műk. támogatása</t>
  </si>
  <si>
    <t>1.ba</t>
  </si>
  <si>
    <t xml:space="preserve">Zöldterület gondozás </t>
  </si>
  <si>
    <t xml:space="preserve">beszámítással </t>
  </si>
  <si>
    <t>1.bb.</t>
  </si>
  <si>
    <t xml:space="preserve">Közvilágítás </t>
  </si>
  <si>
    <t>1.bc.</t>
  </si>
  <si>
    <t xml:space="preserve">Köztemetői feladatok </t>
  </si>
  <si>
    <t>1.bd.</t>
  </si>
  <si>
    <t xml:space="preserve">Közutak fenntartása </t>
  </si>
  <si>
    <t>Összesen</t>
  </si>
  <si>
    <t>beszámítással csökkentett támogatás összesen:</t>
  </si>
  <si>
    <t>I.1.c)</t>
  </si>
  <si>
    <t>Egyéb önkormánzati feladatok</t>
  </si>
  <si>
    <t>beszámítás</t>
  </si>
  <si>
    <t>Egyéb önkormányzati fel. beszámítás után</t>
  </si>
  <si>
    <t>I.1/d)</t>
  </si>
  <si>
    <t>Lakott külterületi feladatok</t>
  </si>
  <si>
    <t>Lakott külterületi fel. beszámítás után</t>
  </si>
  <si>
    <t>I.1/e</t>
  </si>
  <si>
    <t>Üdülőhelyi feladatok</t>
  </si>
  <si>
    <t>Üdülőhelyi feladatok beszámítás után</t>
  </si>
  <si>
    <t>II.</t>
  </si>
  <si>
    <t>Települési önkorm. egyes köznevelési fel.tám.</t>
  </si>
  <si>
    <t>1.</t>
  </si>
  <si>
    <t>Óvoda bértámogatés 8/12</t>
  </si>
  <si>
    <t>Óvoda bértámogatés 4/12</t>
  </si>
  <si>
    <t>2.</t>
  </si>
  <si>
    <t>Óvoda működési tám 8/12</t>
  </si>
  <si>
    <t>Óvoda működési tám 4/12</t>
  </si>
  <si>
    <t>Köznevelési feladatok összesen:</t>
  </si>
  <si>
    <t>III.</t>
  </si>
  <si>
    <t>Tel.önk. Szociális és egyerekjóléti fel. tám.</t>
  </si>
  <si>
    <t>Hozzájárulás a pénzbeli szoc.ell.</t>
  </si>
  <si>
    <t>3.</t>
  </si>
  <si>
    <t>Egyes szoc.alapellátások tám.</t>
  </si>
  <si>
    <t>c.</t>
  </si>
  <si>
    <t>Szociális étkeztetés</t>
  </si>
  <si>
    <t>e.</t>
  </si>
  <si>
    <t>Tanyagondnoki szolgáltatás</t>
  </si>
  <si>
    <t>m</t>
  </si>
  <si>
    <t>Kistelepülések szoc.felad.tám.</t>
  </si>
  <si>
    <t>Szoc. és gyerekjóléti szolg. összesen:</t>
  </si>
  <si>
    <t>5.</t>
  </si>
  <si>
    <t>Gyermekétkeztetés támogatása</t>
  </si>
  <si>
    <t>dolgozók bértámogatása</t>
  </si>
  <si>
    <t>gyermekétkeztetés üzemeltetés tám.</t>
  </si>
  <si>
    <t>rázsorulól nyári étkezteése</t>
  </si>
  <si>
    <t>gyermekétkeztetés támogatás össz.</t>
  </si>
  <si>
    <t>Államkincstár által közöl támogatás össz.</t>
  </si>
  <si>
    <t>Könyvtári támogatás</t>
  </si>
  <si>
    <t>Állami támogatás összesen:</t>
  </si>
  <si>
    <t>o66020</t>
  </si>
  <si>
    <t xml:space="preserve">06. 30. </t>
  </si>
  <si>
    <t>Kártérítés</t>
  </si>
  <si>
    <t>DRV 2016.évi víz-csat pály.</t>
  </si>
  <si>
    <t>o74031</t>
  </si>
  <si>
    <t>269,7*12 hó</t>
  </si>
  <si>
    <t>2017.</t>
  </si>
  <si>
    <t>047230</t>
  </si>
  <si>
    <t>MTÜ pályázatból 2017. 06. 26. napján befolyt előleg összeg</t>
  </si>
  <si>
    <t>06.30. teljesítés</t>
  </si>
  <si>
    <t>o9409216</t>
  </si>
  <si>
    <t>Árfolyamnyereség</t>
  </si>
  <si>
    <t>2017. máj 8.</t>
  </si>
  <si>
    <t>06.30. telj.</t>
  </si>
  <si>
    <t>06.30 telj.</t>
  </si>
  <si>
    <t>Kamatbevétel+ árfolyamnyereség</t>
  </si>
  <si>
    <t>Épület után fiz idegenforg. Adó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</si>
</sst>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.0"/>
  </numFmts>
  <fonts count="47">
    <font>
      <sz val="14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trike/>
      <sz val="10"/>
      <color indexed="10"/>
      <name val="Arial"/>
      <family val="2"/>
    </font>
    <font>
      <sz val="10"/>
      <color indexed="53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4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ill="0" applyBorder="0" applyAlignment="0" applyProtection="0"/>
  </cellStyleXfs>
  <cellXfs count="243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34" borderId="12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49" fontId="1" fillId="34" borderId="12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49" fontId="1" fillId="34" borderId="12" xfId="0" applyNumberFormat="1" applyFont="1" applyFill="1" applyBorder="1" applyAlignment="1">
      <alignment horizontal="right" vertical="top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3" fontId="1" fillId="0" borderId="13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3" fontId="1" fillId="0" borderId="13" xfId="0" applyNumberFormat="1" applyFont="1" applyFill="1" applyBorder="1" applyAlignment="1">
      <alignment vertical="top"/>
    </xf>
    <xf numFmtId="49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/>
    </xf>
    <xf numFmtId="3" fontId="1" fillId="35" borderId="12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 vertical="center"/>
    </xf>
    <xf numFmtId="3" fontId="1" fillId="35" borderId="21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vertical="center" wrapText="1"/>
    </xf>
    <xf numFmtId="3" fontId="5" fillId="35" borderId="21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7" fillId="33" borderId="12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3" fontId="5" fillId="33" borderId="12" xfId="0" applyNumberFormat="1" applyFont="1" applyFill="1" applyBorder="1" applyAlignment="1">
      <alignment vertical="center" wrapText="1"/>
    </xf>
    <xf numFmtId="3" fontId="5" fillId="35" borderId="12" xfId="0" applyNumberFormat="1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0" fontId="5" fillId="0" borderId="12" xfId="0" applyFont="1" applyFill="1" applyBorder="1" applyAlignment="1">
      <alignment vertical="center"/>
    </xf>
    <xf numFmtId="164" fontId="1" fillId="35" borderId="12" xfId="0" applyNumberFormat="1" applyFont="1" applyFill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1" fillId="35" borderId="12" xfId="0" applyFont="1" applyFill="1" applyBorder="1" applyAlignment="1">
      <alignment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35" borderId="12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3" fontId="6" fillId="0" borderId="20" xfId="0" applyNumberFormat="1" applyFont="1" applyFill="1" applyBorder="1" applyAlignment="1">
      <alignment horizontal="right" vertical="center" wrapText="1"/>
    </xf>
    <xf numFmtId="3" fontId="6" fillId="35" borderId="12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3" fontId="1" fillId="0" borderId="24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3" fontId="1" fillId="0" borderId="25" xfId="0" applyNumberFormat="1" applyFont="1" applyBorder="1" applyAlignment="1">
      <alignment/>
    </xf>
    <xf numFmtId="3" fontId="1" fillId="0" borderId="12" xfId="0" applyNumberFormat="1" applyFont="1" applyBorder="1" applyAlignment="1">
      <alignment wrapText="1"/>
    </xf>
    <xf numFmtId="3" fontId="2" fillId="0" borderId="25" xfId="0" applyNumberFormat="1" applyFont="1" applyBorder="1" applyAlignment="1">
      <alignment/>
    </xf>
    <xf numFmtId="0" fontId="9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2" fillId="0" borderId="12" xfId="0" applyFont="1" applyFill="1" applyBorder="1" applyAlignment="1">
      <alignment horizontal="center" vertical="top" wrapText="1"/>
    </xf>
    <xf numFmtId="3" fontId="2" fillId="0" borderId="26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/>
    </xf>
    <xf numFmtId="3" fontId="1" fillId="0" borderId="12" xfId="0" applyNumberFormat="1" applyFont="1" applyFill="1" applyBorder="1" applyAlignment="1">
      <alignment horizontal="right" vertical="top"/>
    </xf>
    <xf numFmtId="0" fontId="10" fillId="0" borderId="2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 wrapText="1"/>
    </xf>
    <xf numFmtId="3" fontId="10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/>
    </xf>
    <xf numFmtId="3" fontId="1" fillId="0" borderId="21" xfId="0" applyNumberFormat="1" applyFont="1" applyBorder="1" applyAlignment="1">
      <alignment horizontal="right"/>
    </xf>
    <xf numFmtId="3" fontId="5" fillId="0" borderId="21" xfId="0" applyNumberFormat="1" applyFont="1" applyFill="1" applyBorder="1" applyAlignment="1">
      <alignment horizontal="right" vertical="center" wrapText="1"/>
    </xf>
    <xf numFmtId="3" fontId="1" fillId="34" borderId="21" xfId="0" applyNumberFormat="1" applyFont="1" applyFill="1" applyBorder="1" applyAlignment="1">
      <alignment/>
    </xf>
    <xf numFmtId="3" fontId="6" fillId="34" borderId="20" xfId="0" applyNumberFormat="1" applyFont="1" applyFill="1" applyBorder="1" applyAlignment="1">
      <alignment horizontal="right" vertical="center" wrapText="1"/>
    </xf>
    <xf numFmtId="3" fontId="5" fillId="34" borderId="20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" fontId="5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5" fillId="33" borderId="20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1" fontId="6" fillId="0" borderId="12" xfId="0" applyNumberFormat="1" applyFont="1" applyFill="1" applyBorder="1" applyAlignment="1">
      <alignment horizontal="right" vertical="center" wrapText="1"/>
    </xf>
    <xf numFmtId="1" fontId="6" fillId="33" borderId="12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5" fillId="33" borderId="12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 wrapText="1"/>
    </xf>
    <xf numFmtId="1" fontId="5" fillId="33" borderId="12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" fillId="0" borderId="0" xfId="54" applyFont="1" applyFill="1">
      <alignment/>
      <protection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54" applyFont="1" applyFill="1" applyAlignment="1">
      <alignment horizontal="left"/>
      <protection/>
    </xf>
    <xf numFmtId="0" fontId="1" fillId="0" borderId="0" xfId="0" applyFont="1" applyFill="1" applyAlignment="1">
      <alignment horizontal="center"/>
    </xf>
    <xf numFmtId="3" fontId="1" fillId="0" borderId="12" xfId="54" applyNumberFormat="1" applyFont="1" applyFill="1" applyBorder="1">
      <alignment/>
      <protection/>
    </xf>
    <xf numFmtId="3" fontId="1" fillId="0" borderId="12" xfId="54" applyNumberFormat="1" applyFont="1" applyFill="1" applyBorder="1" applyAlignment="1">
      <alignment horizontal="center" vertical="center" wrapText="1"/>
      <protection/>
    </xf>
    <xf numFmtId="3" fontId="1" fillId="0" borderId="20" xfId="54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3" fontId="2" fillId="0" borderId="12" xfId="54" applyNumberFormat="1" applyFont="1" applyFill="1" applyBorder="1">
      <alignment/>
      <protection/>
    </xf>
    <xf numFmtId="3" fontId="2" fillId="0" borderId="12" xfId="54" applyNumberFormat="1" applyFont="1" applyFill="1" applyBorder="1" applyAlignment="1">
      <alignment horizontal="left" vertical="center" wrapText="1"/>
      <protection/>
    </xf>
    <xf numFmtId="3" fontId="1" fillId="0" borderId="12" xfId="54" applyNumberFormat="1" applyFont="1" applyFill="1" applyBorder="1" applyAlignment="1">
      <alignment horizontal="right"/>
      <protection/>
    </xf>
    <xf numFmtId="3" fontId="1" fillId="0" borderId="20" xfId="54" applyNumberFormat="1" applyFont="1" applyFill="1" applyBorder="1">
      <alignment/>
      <protection/>
    </xf>
    <xf numFmtId="3" fontId="11" fillId="0" borderId="12" xfId="0" applyNumberFormat="1" applyFont="1" applyFill="1" applyBorder="1" applyAlignment="1">
      <alignment/>
    </xf>
    <xf numFmtId="3" fontId="11" fillId="0" borderId="12" xfId="54" applyNumberFormat="1" applyFont="1" applyFill="1" applyBorder="1">
      <alignment/>
      <protection/>
    </xf>
    <xf numFmtId="3" fontId="2" fillId="0" borderId="12" xfId="54" applyNumberFormat="1" applyFont="1" applyFill="1" applyBorder="1" applyAlignment="1">
      <alignment horizontal="right"/>
      <protection/>
    </xf>
    <xf numFmtId="3" fontId="2" fillId="0" borderId="20" xfId="54" applyNumberFormat="1" applyFont="1" applyFill="1" applyBorder="1">
      <alignment/>
      <protection/>
    </xf>
    <xf numFmtId="3" fontId="2" fillId="0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12" fillId="0" borderId="12" xfId="54" applyNumberFormat="1" applyFont="1" applyFill="1" applyBorder="1">
      <alignment/>
      <protection/>
    </xf>
    <xf numFmtId="165" fontId="1" fillId="0" borderId="12" xfId="54" applyNumberFormat="1" applyFont="1" applyFill="1" applyBorder="1">
      <alignment/>
      <protection/>
    </xf>
    <xf numFmtId="3" fontId="1" fillId="0" borderId="20" xfId="0" applyNumberFormat="1" applyFont="1" applyFill="1" applyBorder="1" applyAlignment="1">
      <alignment/>
    </xf>
    <xf numFmtId="4" fontId="1" fillId="0" borderId="12" xfId="54" applyNumberFormat="1" applyFont="1" applyFill="1" applyBorder="1">
      <alignment/>
      <protection/>
    </xf>
    <xf numFmtId="3" fontId="1" fillId="0" borderId="12" xfId="54" applyNumberFormat="1" applyFont="1" applyFill="1" applyBorder="1" applyAlignment="1">
      <alignment/>
      <protection/>
    </xf>
    <xf numFmtId="3" fontId="12" fillId="0" borderId="20" xfId="54" applyNumberFormat="1" applyFont="1" applyFill="1" applyBorder="1">
      <alignment/>
      <protection/>
    </xf>
    <xf numFmtId="3" fontId="2" fillId="0" borderId="12" xfId="54" applyNumberFormat="1" applyFont="1" applyFill="1" applyBorder="1" applyAlignment="1">
      <alignment wrapText="1"/>
      <protection/>
    </xf>
    <xf numFmtId="0" fontId="1" fillId="0" borderId="2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5" fillId="0" borderId="21" xfId="0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6" fillId="33" borderId="12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right" vertical="top" wrapText="1"/>
    </xf>
    <xf numFmtId="0" fontId="5" fillId="0" borderId="20" xfId="0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right" vertical="top"/>
    </xf>
    <xf numFmtId="0" fontId="6" fillId="0" borderId="2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" fontId="5" fillId="0" borderId="12" xfId="0" applyNumberFormat="1" applyFont="1" applyFill="1" applyBorder="1" applyAlignment="1">
      <alignment horizontal="right" vertical="top" wrapText="1"/>
    </xf>
    <xf numFmtId="0" fontId="5" fillId="0" borderId="2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5" fillId="0" borderId="12" xfId="0" applyNumberFormat="1" applyFont="1" applyFill="1" applyBorder="1" applyAlignment="1">
      <alignment horizontal="left" vertical="center" wrapText="1"/>
    </xf>
    <xf numFmtId="164" fontId="5" fillId="35" borderId="12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right" vertical="center" wrapText="1"/>
    </xf>
    <xf numFmtId="49" fontId="5" fillId="0" borderId="12" xfId="0" applyNumberFormat="1" applyFont="1" applyFill="1" applyBorder="1" applyAlignment="1">
      <alignment horizontal="left" vertical="top"/>
    </xf>
    <xf numFmtId="0" fontId="5" fillId="34" borderId="21" xfId="0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center" wrapText="1"/>
    </xf>
    <xf numFmtId="0" fontId="5" fillId="34" borderId="21" xfId="0" applyFont="1" applyFill="1" applyBorder="1" applyAlignment="1">
      <alignment horizontal="right" vertical="center" wrapText="1"/>
    </xf>
    <xf numFmtId="16" fontId="2" fillId="34" borderId="12" xfId="0" applyNumberFormat="1" applyFont="1" applyFill="1" applyBorder="1" applyAlignment="1">
      <alignment/>
    </xf>
    <xf numFmtId="16" fontId="5" fillId="35" borderId="12" xfId="0" applyNumberFormat="1" applyFont="1" applyFill="1" applyBorder="1" applyAlignment="1">
      <alignment horizontal="right" vertical="center"/>
    </xf>
    <xf numFmtId="3" fontId="4" fillId="36" borderId="12" xfId="0" applyNumberFormat="1" applyFont="1" applyFill="1" applyBorder="1" applyAlignment="1">
      <alignment vertical="center" wrapText="1"/>
    </xf>
    <xf numFmtId="0" fontId="1" fillId="36" borderId="0" xfId="0" applyFont="1" applyFill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top"/>
    </xf>
    <xf numFmtId="0" fontId="5" fillId="34" borderId="1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top"/>
    </xf>
    <xf numFmtId="0" fontId="5" fillId="34" borderId="22" xfId="0" applyFont="1" applyFill="1" applyBorder="1" applyAlignment="1">
      <alignment horizontal="center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5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F38" sqref="F38"/>
    </sheetView>
  </sheetViews>
  <sheetFormatPr defaultColWidth="9.08203125" defaultRowHeight="18"/>
  <cols>
    <col min="1" max="1" width="13" style="1" customWidth="1"/>
    <col min="2" max="2" width="23.41015625" style="2" customWidth="1"/>
    <col min="3" max="3" width="6.41015625" style="2" customWidth="1"/>
    <col min="4" max="4" width="7.08203125" style="2" customWidth="1"/>
    <col min="5" max="6" width="8.91015625" style="2" customWidth="1"/>
    <col min="7" max="7" width="9.08203125" style="3" customWidth="1"/>
    <col min="8" max="8" width="9.91015625" style="3" customWidth="1"/>
    <col min="9" max="16384" width="9.08203125" style="3" customWidth="1"/>
  </cols>
  <sheetData>
    <row r="1" spans="1:2" ht="12.75">
      <c r="A1" s="4" t="s">
        <v>0</v>
      </c>
      <c r="B1" s="5"/>
    </row>
    <row r="2" spans="1:6" ht="12.75">
      <c r="A2" s="6"/>
      <c r="B2" s="7"/>
      <c r="C2" s="8"/>
      <c r="D2" s="9" t="s">
        <v>1</v>
      </c>
      <c r="E2" s="10" t="s">
        <v>2</v>
      </c>
      <c r="F2" s="233">
        <v>42916</v>
      </c>
    </row>
    <row r="3" spans="1:8" ht="12.75">
      <c r="A3" s="11" t="s">
        <v>3</v>
      </c>
      <c r="B3" s="9" t="s">
        <v>4</v>
      </c>
      <c r="C3" s="9"/>
      <c r="D3" s="12">
        <f>'841112_011130'!C64+1852</f>
        <v>80672</v>
      </c>
      <c r="E3" s="13">
        <f>'841112_011130'!D64</f>
        <v>10672</v>
      </c>
      <c r="F3" s="14">
        <f>'841112_011130'!E64</f>
        <v>2208</v>
      </c>
      <c r="H3" s="15">
        <f>F3/E3</f>
        <v>0.20689655172413793</v>
      </c>
    </row>
    <row r="4" spans="1:8" ht="12.75">
      <c r="A4" s="16" t="s">
        <v>5</v>
      </c>
      <c r="B4" s="9" t="s">
        <v>6</v>
      </c>
      <c r="C4" s="9"/>
      <c r="D4" s="12">
        <f>'841133_011220'!C55</f>
        <v>196229</v>
      </c>
      <c r="E4" s="17">
        <f>'841133_011220'!D55</f>
        <v>196229</v>
      </c>
      <c r="F4" s="14">
        <f>'841133_011220'!E55</f>
        <v>102359</v>
      </c>
      <c r="H4" s="15">
        <f>F4/E4</f>
        <v>0.5216303400618665</v>
      </c>
    </row>
    <row r="5" spans="1:8" ht="12.75">
      <c r="A5" s="18" t="s">
        <v>7</v>
      </c>
      <c r="B5" s="9" t="s">
        <v>8</v>
      </c>
      <c r="C5" s="9"/>
      <c r="D5" s="17">
        <f>'370000_052020'!C55</f>
        <v>15000</v>
      </c>
      <c r="E5" s="17">
        <f>'370000_052020'!D55</f>
        <v>15000</v>
      </c>
      <c r="F5" s="17">
        <f>'370000_052020'!E55</f>
        <v>6240</v>
      </c>
      <c r="H5" s="15">
        <f>F5/E5</f>
        <v>0.416</v>
      </c>
    </row>
    <row r="6" spans="1:6" s="23" customFormat="1" ht="38.25">
      <c r="A6" s="19" t="s">
        <v>9</v>
      </c>
      <c r="B6" s="20" t="s">
        <v>10</v>
      </c>
      <c r="C6" s="21"/>
      <c r="D6" s="22"/>
      <c r="E6" s="22"/>
      <c r="F6" s="14">
        <f>'680002_013350'!E55</f>
        <v>0</v>
      </c>
    </row>
    <row r="7" spans="1:8" ht="12.75">
      <c r="A7" s="11" t="s">
        <v>11</v>
      </c>
      <c r="B7" s="9" t="s">
        <v>12</v>
      </c>
      <c r="C7" s="9"/>
      <c r="D7" s="12">
        <f>'841901_018010'!C56</f>
        <v>115989</v>
      </c>
      <c r="E7" s="13">
        <f>'841901_018010'!D56</f>
        <v>133078</v>
      </c>
      <c r="F7" s="12">
        <f>'841901_018010'!E56</f>
        <v>78381</v>
      </c>
      <c r="H7" s="15">
        <f aca="true" t="shared" si="0" ref="H7:H12">F7/E7</f>
        <v>0.5889854070545094</v>
      </c>
    </row>
    <row r="8" spans="1:8" ht="12.75">
      <c r="A8" s="11" t="s">
        <v>13</v>
      </c>
      <c r="B8" s="9" t="s">
        <v>14</v>
      </c>
      <c r="C8" s="9"/>
      <c r="D8" s="17">
        <f>'841403_066020'!C56</f>
        <v>0</v>
      </c>
      <c r="E8" s="13">
        <f>'841403_066020'!D56</f>
        <v>363</v>
      </c>
      <c r="F8" s="17">
        <f>'841403_066020'!E56</f>
        <v>363</v>
      </c>
      <c r="H8" s="15">
        <f t="shared" si="0"/>
        <v>1</v>
      </c>
    </row>
    <row r="9" spans="1:8" ht="12.75">
      <c r="A9" s="18" t="s">
        <v>15</v>
      </c>
      <c r="B9" s="9" t="s">
        <v>16</v>
      </c>
      <c r="C9" s="9"/>
      <c r="D9" s="12">
        <f>'862101_072111'!C55</f>
        <v>10916</v>
      </c>
      <c r="E9" s="12">
        <f>'862101_072111'!D55</f>
        <v>10916</v>
      </c>
      <c r="F9" s="12">
        <f>'862101_072111'!E55</f>
        <v>5375</v>
      </c>
      <c r="H9" s="15">
        <f t="shared" si="0"/>
        <v>0.4923964822279223</v>
      </c>
    </row>
    <row r="10" spans="1:8" ht="12.75">
      <c r="A10" s="18" t="s">
        <v>17</v>
      </c>
      <c r="B10" s="9" t="s">
        <v>18</v>
      </c>
      <c r="C10" s="9"/>
      <c r="D10" s="12">
        <f>'869041_074031'!C55</f>
        <v>3237</v>
      </c>
      <c r="E10" s="12">
        <f>'869041_074031'!D55</f>
        <v>3237</v>
      </c>
      <c r="F10" s="12">
        <f>'869041_074031'!E55</f>
        <v>1548</v>
      </c>
      <c r="H10" s="15">
        <f t="shared" si="0"/>
        <v>0.4782205746061168</v>
      </c>
    </row>
    <row r="11" spans="1:8" ht="12.75">
      <c r="A11" s="18" t="s">
        <v>19</v>
      </c>
      <c r="B11" s="9" t="s">
        <v>20</v>
      </c>
      <c r="C11" s="9"/>
      <c r="D11" s="17">
        <f>'889942_106020'!C55</f>
        <v>414</v>
      </c>
      <c r="E11" s="17">
        <f>'889942_106020'!D55</f>
        <v>414</v>
      </c>
      <c r="F11" s="17">
        <f>'889942_106020'!E55</f>
        <v>223</v>
      </c>
      <c r="H11" s="15">
        <f t="shared" si="0"/>
        <v>0.538647342995169</v>
      </c>
    </row>
    <row r="12" spans="1:8" ht="12.75">
      <c r="A12" s="11" t="s">
        <v>21</v>
      </c>
      <c r="B12" s="9" t="s">
        <v>22</v>
      </c>
      <c r="C12" s="9"/>
      <c r="D12" s="17">
        <f>'841907_018030'!C55</f>
        <v>0</v>
      </c>
      <c r="E12" s="13">
        <f>'841907_018030'!D55</f>
        <v>115784</v>
      </c>
      <c r="F12" s="17">
        <f>'841907_018030'!E55</f>
        <v>115784</v>
      </c>
      <c r="H12" s="15">
        <f t="shared" si="0"/>
        <v>1</v>
      </c>
    </row>
    <row r="13" spans="1:6" s="23" customFormat="1" ht="25.5">
      <c r="A13" s="19" t="s">
        <v>23</v>
      </c>
      <c r="B13" s="20" t="s">
        <v>24</v>
      </c>
      <c r="C13" s="21"/>
      <c r="D13" s="22"/>
      <c r="E13" s="24"/>
      <c r="F13" s="14">
        <f>'999000_047230'!E55</f>
        <v>19118</v>
      </c>
    </row>
    <row r="14" spans="1:8" ht="12.75">
      <c r="A14" s="25"/>
      <c r="B14" s="26"/>
      <c r="C14" s="27"/>
      <c r="D14" s="28">
        <f>SUM(D3:D12)</f>
        <v>422457</v>
      </c>
      <c r="E14" s="29">
        <f>SUM(E3:E12)</f>
        <v>485693</v>
      </c>
      <c r="F14" s="30">
        <f>SUM(F3:F13)</f>
        <v>331599</v>
      </c>
      <c r="H14" s="15">
        <f>F14/E14</f>
        <v>0.682733743331693</v>
      </c>
    </row>
    <row r="15" spans="1:2" ht="12.75">
      <c r="A15" s="4"/>
      <c r="B15" s="5"/>
    </row>
    <row r="17" spans="1:6" ht="12.75">
      <c r="A17" s="31" t="s">
        <v>25</v>
      </c>
      <c r="B17" s="32"/>
      <c r="C17" s="33"/>
      <c r="D17" s="2" t="s">
        <v>1</v>
      </c>
      <c r="E17" s="34" t="s">
        <v>2</v>
      </c>
      <c r="F17" s="35" t="s">
        <v>274</v>
      </c>
    </row>
    <row r="18" spans="1:8" ht="12.75">
      <c r="A18" s="1">
        <v>841901</v>
      </c>
      <c r="B18" s="36" t="s">
        <v>26</v>
      </c>
      <c r="C18" s="37"/>
      <c r="D18" s="37">
        <f>'841901_018010'!C49</f>
        <v>10284</v>
      </c>
      <c r="E18" s="38">
        <f>'841901_018010'!D49</f>
        <v>24611</v>
      </c>
      <c r="F18" s="37">
        <f>'841901_018010'!E49</f>
        <v>16167</v>
      </c>
      <c r="H18" s="15">
        <f>F18/E18</f>
        <v>0.6569013855593028</v>
      </c>
    </row>
    <row r="19" spans="1:8" ht="12.75">
      <c r="A19" s="1">
        <v>889942</v>
      </c>
      <c r="B19" s="36" t="s">
        <v>27</v>
      </c>
      <c r="C19" s="37"/>
      <c r="D19" s="37">
        <f>'889942_106020'!C55</f>
        <v>414</v>
      </c>
      <c r="E19" s="37">
        <f>'889942_106020'!D55</f>
        <v>414</v>
      </c>
      <c r="F19" s="37">
        <f>'889942_106020'!E55</f>
        <v>223</v>
      </c>
      <c r="H19" s="15">
        <f>F19/E19</f>
        <v>0.538647342995169</v>
      </c>
    </row>
    <row r="20" spans="1:8" ht="12.75">
      <c r="A20" s="1">
        <v>841901</v>
      </c>
      <c r="B20" s="36" t="s">
        <v>28</v>
      </c>
      <c r="C20" s="37"/>
      <c r="D20" s="37">
        <f>'841901_018010'!C53</f>
        <v>540</v>
      </c>
      <c r="E20" s="37">
        <f>'841901_018010'!D53</f>
        <v>540</v>
      </c>
      <c r="F20" s="37">
        <f>'841901_018010'!E53</f>
        <v>258</v>
      </c>
      <c r="H20" s="15">
        <f>F20/E20</f>
        <v>0.4777777777777778</v>
      </c>
    </row>
    <row r="21" spans="1:8" ht="12.75">
      <c r="A21" s="1">
        <v>370000</v>
      </c>
      <c r="B21" s="36" t="s">
        <v>29</v>
      </c>
      <c r="C21" s="37"/>
      <c r="D21" s="37">
        <f>'370000_052020'!C50</f>
        <v>15000</v>
      </c>
      <c r="E21" s="37">
        <f>'370000_052020'!D50</f>
        <v>15000</v>
      </c>
      <c r="F21" s="37">
        <f>'370000_052020'!E50</f>
        <v>6240</v>
      </c>
      <c r="H21" s="15">
        <f>F21/E21</f>
        <v>0.416</v>
      </c>
    </row>
    <row r="22" spans="1:6" ht="12.75">
      <c r="A22" s="1" t="s">
        <v>30</v>
      </c>
      <c r="B22" s="36" t="s">
        <v>31</v>
      </c>
      <c r="C22" s="37"/>
      <c r="D22" s="39"/>
      <c r="E22" s="39"/>
      <c r="F22" s="40">
        <f>'999000_047230'!E44</f>
        <v>19118</v>
      </c>
    </row>
    <row r="23" spans="1:6" ht="12.75">
      <c r="A23" s="1">
        <v>841126</v>
      </c>
      <c r="B23" s="36" t="s">
        <v>32</v>
      </c>
      <c r="C23" s="36"/>
      <c r="D23" s="37"/>
      <c r="E23" s="37"/>
      <c r="F23" s="37"/>
    </row>
    <row r="24" spans="2:8" ht="12.75">
      <c r="B24" s="36" t="s">
        <v>33</v>
      </c>
      <c r="C24" s="36"/>
      <c r="D24" s="37">
        <f>'841112_011130'!C67</f>
        <v>2062</v>
      </c>
      <c r="E24" s="37">
        <f>'841112_011130'!D67</f>
        <v>2062</v>
      </c>
      <c r="F24" s="37">
        <f>'841112_011130'!E67</f>
        <v>2062</v>
      </c>
      <c r="H24" s="15">
        <f>F24/E24</f>
        <v>1</v>
      </c>
    </row>
    <row r="25" spans="2:8" ht="12.75">
      <c r="B25" s="36" t="s">
        <v>34</v>
      </c>
      <c r="C25" s="36"/>
      <c r="D25" s="37">
        <f>'841112_011130'!C68</f>
        <v>3433</v>
      </c>
      <c r="E25" s="37">
        <f>'841112_011130'!D68</f>
        <v>3433</v>
      </c>
      <c r="F25" s="37">
        <f>'841112_011130'!E68</f>
        <v>3433</v>
      </c>
      <c r="H25" s="15">
        <f>F25/E25</f>
        <v>1</v>
      </c>
    </row>
    <row r="26" spans="1:8" ht="12.75">
      <c r="A26" s="41"/>
      <c r="B26" s="42" t="s">
        <v>35</v>
      </c>
      <c r="C26" s="37"/>
      <c r="D26" s="37">
        <f>SUM(D18:D25)</f>
        <v>31733</v>
      </c>
      <c r="E26" s="38">
        <f>SUM(E18:E25)</f>
        <v>46060</v>
      </c>
      <c r="F26" s="40">
        <f>SUM(F18:F25)</f>
        <v>47501</v>
      </c>
      <c r="H26" s="15">
        <f>F26/E26</f>
        <v>1.0312852800694745</v>
      </c>
    </row>
    <row r="27" spans="1:6" ht="12.75">
      <c r="A27" s="31" t="s">
        <v>36</v>
      </c>
      <c r="B27" s="43"/>
      <c r="C27" s="36"/>
      <c r="D27" s="37"/>
      <c r="E27" s="37"/>
      <c r="F27" s="37"/>
    </row>
    <row r="28" spans="1:8" ht="12.75">
      <c r="A28" s="1">
        <v>841901</v>
      </c>
      <c r="B28" s="36" t="s">
        <v>37</v>
      </c>
      <c r="C28" s="37"/>
      <c r="D28" s="37">
        <f>'841901_018010'!C10</f>
        <v>105165</v>
      </c>
      <c r="E28" s="37">
        <f>'841901_018010'!D10</f>
        <v>105165</v>
      </c>
      <c r="F28" s="37">
        <f>'841901_018010'!E10</f>
        <v>59194</v>
      </c>
      <c r="H28" s="15">
        <f aca="true" t="shared" si="1" ref="H28:H35">F28/E28</f>
        <v>0.5628678742927781</v>
      </c>
    </row>
    <row r="29" spans="1:8" ht="13.5" customHeight="1">
      <c r="A29" s="1" t="s">
        <v>38</v>
      </c>
      <c r="B29" s="36" t="s">
        <v>39</v>
      </c>
      <c r="C29" s="37"/>
      <c r="D29" s="37">
        <f>'841133_011220'!C18</f>
        <v>135000</v>
      </c>
      <c r="E29" s="37">
        <f>'841133_011220'!D18</f>
        <v>135000</v>
      </c>
      <c r="F29" s="37">
        <f>'841133_011220'!E18</f>
        <v>79509</v>
      </c>
      <c r="H29" s="15">
        <f t="shared" si="1"/>
        <v>0.5889555555555556</v>
      </c>
    </row>
    <row r="30" spans="2:8" ht="13.5" customHeight="1">
      <c r="B30" s="36" t="s">
        <v>40</v>
      </c>
      <c r="C30" s="37"/>
      <c r="D30" s="37">
        <f>'841133_011220'!C21</f>
        <v>6500</v>
      </c>
      <c r="E30" s="37">
        <f>'841133_011220'!D21</f>
        <v>6500</v>
      </c>
      <c r="F30" s="37">
        <f>'841133_011220'!E21</f>
        <v>3710</v>
      </c>
      <c r="H30" s="15">
        <f t="shared" si="1"/>
        <v>0.5707692307692308</v>
      </c>
    </row>
    <row r="31" spans="2:8" ht="13.5" customHeight="1">
      <c r="B31" s="36" t="s">
        <v>41</v>
      </c>
      <c r="C31" s="37"/>
      <c r="D31" s="37">
        <f>'841133_011220'!C20</f>
        <v>179</v>
      </c>
      <c r="E31" s="37">
        <f>'841133_011220'!D20</f>
        <v>179</v>
      </c>
      <c r="F31" s="37">
        <f>'841133_011220'!E20</f>
        <v>104</v>
      </c>
      <c r="H31" s="15">
        <f t="shared" si="1"/>
        <v>0.5810055865921788</v>
      </c>
    </row>
    <row r="32" spans="2:8" ht="13.5" customHeight="1">
      <c r="B32" s="36" t="s">
        <v>42</v>
      </c>
      <c r="C32" s="37"/>
      <c r="D32" s="37">
        <f>'841133_011220'!C24</f>
        <v>20000</v>
      </c>
      <c r="E32" s="37">
        <f>'841133_011220'!D24</f>
        <v>20000</v>
      </c>
      <c r="F32" s="37">
        <f>'841133_011220'!E24</f>
        <v>945</v>
      </c>
      <c r="H32" s="15">
        <f t="shared" si="1"/>
        <v>0.04725</v>
      </c>
    </row>
    <row r="33" spans="2:8" ht="13.5" customHeight="1">
      <c r="B33" s="36" t="s">
        <v>43</v>
      </c>
      <c r="C33" s="37"/>
      <c r="D33" s="37">
        <f>'841133_011220'!C22</f>
        <v>30000</v>
      </c>
      <c r="E33" s="37">
        <f>'841133_011220'!D22</f>
        <v>30000</v>
      </c>
      <c r="F33" s="37">
        <f>'841133_011220'!E22</f>
        <v>14266</v>
      </c>
      <c r="H33" s="15">
        <f t="shared" si="1"/>
        <v>0.4755333333333333</v>
      </c>
    </row>
    <row r="34" spans="2:8" ht="13.5" customHeight="1">
      <c r="B34" s="36" t="s">
        <v>44</v>
      </c>
      <c r="C34" s="37"/>
      <c r="D34" s="37">
        <f>'841133_011220'!C27</f>
        <v>650</v>
      </c>
      <c r="E34" s="37">
        <f>'841133_011220'!D27</f>
        <v>650</v>
      </c>
      <c r="F34" s="37">
        <f>'841133_011220'!E27</f>
        <v>703</v>
      </c>
      <c r="H34" s="15">
        <f t="shared" si="1"/>
        <v>1.0815384615384616</v>
      </c>
    </row>
    <row r="35" spans="2:8" ht="13.5" customHeight="1">
      <c r="B35" s="36" t="s">
        <v>45</v>
      </c>
      <c r="C35" s="37"/>
      <c r="D35" s="37">
        <f>'841133_011220'!C23</f>
        <v>3900</v>
      </c>
      <c r="E35" s="37">
        <f>'841133_011220'!D23</f>
        <v>3900</v>
      </c>
      <c r="F35" s="37">
        <f>'841133_011220'!E23</f>
        <v>3114</v>
      </c>
      <c r="H35" s="15">
        <f t="shared" si="1"/>
        <v>0.7984615384615384</v>
      </c>
    </row>
    <row r="36" spans="2:8" ht="13.5" customHeight="1">
      <c r="B36" s="36" t="s">
        <v>46</v>
      </c>
      <c r="C36" s="37"/>
      <c r="D36" s="37"/>
      <c r="E36" s="37">
        <f>'841133_011220'!D25</f>
        <v>0</v>
      </c>
      <c r="F36" s="37"/>
      <c r="H36" s="15"/>
    </row>
    <row r="37" spans="2:6" ht="13.5" customHeight="1">
      <c r="B37" s="36" t="s">
        <v>276</v>
      </c>
      <c r="C37" s="37"/>
      <c r="D37" s="37"/>
      <c r="E37" s="37"/>
      <c r="F37" s="37">
        <f>'841133_011220'!E19</f>
        <v>8</v>
      </c>
    </row>
    <row r="38" spans="2:8" ht="13.5" customHeight="1">
      <c r="B38" s="36" t="s">
        <v>47</v>
      </c>
      <c r="C38" s="37"/>
      <c r="D38" s="37"/>
      <c r="E38" s="38">
        <f>'841901_018010'!D34</f>
        <v>2762</v>
      </c>
      <c r="F38" s="37">
        <f>'841901_018010'!D34</f>
        <v>2762</v>
      </c>
      <c r="H38" s="15">
        <f>F38/E38</f>
        <v>1</v>
      </c>
    </row>
    <row r="39" spans="1:8" ht="15.75" customHeight="1">
      <c r="A39" s="1">
        <v>841112</v>
      </c>
      <c r="B39" s="36" t="s">
        <v>275</v>
      </c>
      <c r="C39" s="36"/>
      <c r="D39" s="37">
        <f>'841112_011130'!C45</f>
        <v>460</v>
      </c>
      <c r="E39" s="37">
        <f>'841112_011130'!D45</f>
        <v>460</v>
      </c>
      <c r="F39" s="37">
        <f>'841112_011130'!E45+'841112_011130'!E48</f>
        <v>169</v>
      </c>
      <c r="H39" s="15">
        <f>F39/E39</f>
        <v>0.3673913043478261</v>
      </c>
    </row>
    <row r="40" spans="1:8" ht="15.75" customHeight="1">
      <c r="A40" s="1">
        <v>841112</v>
      </c>
      <c r="B40" s="36" t="s">
        <v>49</v>
      </c>
      <c r="C40" s="36"/>
      <c r="D40" s="37">
        <f>'841112_011130'!C14</f>
        <v>0</v>
      </c>
      <c r="E40" s="37">
        <f>'841112_011130'!D14</f>
        <v>0</v>
      </c>
      <c r="F40" s="40">
        <f>'841112_011130'!E14</f>
        <v>989</v>
      </c>
      <c r="H40" s="15"/>
    </row>
    <row r="41" spans="1:6" ht="15.75" customHeight="1">
      <c r="A41" s="1" t="s">
        <v>50</v>
      </c>
      <c r="B41" s="36" t="s">
        <v>51</v>
      </c>
      <c r="C41" s="37"/>
      <c r="D41" s="39">
        <v>0</v>
      </c>
      <c r="E41" s="39">
        <v>0</v>
      </c>
      <c r="F41" s="40">
        <f>'680002_013350'!E41</f>
        <v>0</v>
      </c>
    </row>
    <row r="42" spans="1:8" ht="15.75" customHeight="1">
      <c r="A42" s="1">
        <v>869041</v>
      </c>
      <c r="B42" s="36" t="s">
        <v>52</v>
      </c>
      <c r="C42" s="37"/>
      <c r="D42" s="37">
        <f>'869041_074031'!C13</f>
        <v>3237</v>
      </c>
      <c r="E42" s="37">
        <f>'869041_074031'!D13</f>
        <v>3237</v>
      </c>
      <c r="F42" s="37">
        <f>'869041_074031'!E13</f>
        <v>1548</v>
      </c>
      <c r="H42" s="15">
        <f aca="true" t="shared" si="2" ref="H42:H47">F42/E42</f>
        <v>0.4782205746061168</v>
      </c>
    </row>
    <row r="43" spans="1:8" ht="15.75" customHeight="1">
      <c r="A43" s="1">
        <v>862101</v>
      </c>
      <c r="B43" s="36" t="s">
        <v>53</v>
      </c>
      <c r="C43" s="36"/>
      <c r="D43" s="37">
        <f>'862101_072111'!C13</f>
        <v>10916</v>
      </c>
      <c r="E43" s="37">
        <f>'862101_072111'!D13</f>
        <v>10916</v>
      </c>
      <c r="F43" s="37">
        <f>'862101_072111'!E13</f>
        <v>5375</v>
      </c>
      <c r="H43" s="15">
        <f t="shared" si="2"/>
        <v>0.4923964822279223</v>
      </c>
    </row>
    <row r="44" spans="1:8" ht="15.75" customHeight="1">
      <c r="A44" s="1">
        <v>841112</v>
      </c>
      <c r="B44" s="36" t="s">
        <v>54</v>
      </c>
      <c r="C44" s="36"/>
      <c r="D44" s="37">
        <f>'841112_011130'!C57+1852</f>
        <v>10212</v>
      </c>
      <c r="E44" s="37">
        <f>'841112_011130'!D57+1852</f>
        <v>10212</v>
      </c>
      <c r="F44" s="37">
        <f>'841112_011130'!E57</f>
        <v>1050</v>
      </c>
      <c r="H44" s="15">
        <f t="shared" si="2"/>
        <v>0.1028202115158637</v>
      </c>
    </row>
    <row r="45" spans="1:8" ht="15.75" customHeight="1">
      <c r="A45" s="1">
        <v>841403</v>
      </c>
      <c r="B45" s="36" t="s">
        <v>55</v>
      </c>
      <c r="C45" s="36"/>
      <c r="D45" s="37">
        <v>0</v>
      </c>
      <c r="E45" s="38">
        <f>'841403_066020'!D56</f>
        <v>363</v>
      </c>
      <c r="F45" s="37">
        <f>'841403_066020'!E56</f>
        <v>363</v>
      </c>
      <c r="H45" s="15">
        <f t="shared" si="2"/>
        <v>1</v>
      </c>
    </row>
    <row r="46" spans="1:8" ht="15.75" customHeight="1">
      <c r="A46" s="1">
        <v>841112</v>
      </c>
      <c r="B46" s="36" t="s">
        <v>56</v>
      </c>
      <c r="C46" s="36"/>
      <c r="D46" s="37">
        <f>'841112_011130'!C63-5495</f>
        <v>64505</v>
      </c>
      <c r="E46" s="38">
        <f>'841907_018030'!D54-5495</f>
        <v>110289</v>
      </c>
      <c r="F46" s="37">
        <f>'841907_018030'!E54-5495</f>
        <v>110289</v>
      </c>
      <c r="H46" s="15">
        <f t="shared" si="2"/>
        <v>1</v>
      </c>
    </row>
    <row r="47" spans="1:8" ht="15.75" customHeight="1">
      <c r="A47" s="41"/>
      <c r="B47" s="42" t="s">
        <v>35</v>
      </c>
      <c r="C47" s="37"/>
      <c r="D47" s="37">
        <f>SUM(D28:D46)</f>
        <v>390724</v>
      </c>
      <c r="E47" s="38">
        <f>SUM(E28:E46)</f>
        <v>439633</v>
      </c>
      <c r="F47" s="40">
        <f>SUM(F28:F46)</f>
        <v>284098</v>
      </c>
      <c r="H47" s="15">
        <f t="shared" si="2"/>
        <v>0.6462162758482644</v>
      </c>
    </row>
    <row r="49" spans="1:8" ht="12.75">
      <c r="A49" s="44"/>
      <c r="B49" s="45" t="s">
        <v>57</v>
      </c>
      <c r="C49" s="46"/>
      <c r="D49" s="46">
        <f>SUM(D47+D26)</f>
        <v>422457</v>
      </c>
      <c r="E49" s="47">
        <f>SUM(E47+E26)</f>
        <v>485693</v>
      </c>
      <c r="F49" s="48">
        <f>SUM(F47+F26)</f>
        <v>331599</v>
      </c>
      <c r="H49" s="15">
        <f>F49/E49</f>
        <v>0.682733743331693</v>
      </c>
    </row>
  </sheetData>
  <sheetProtection selectLockedCells="1" selectUnlockedCells="1"/>
  <printOptions/>
  <pageMargins left="0.7875" right="0.7875" top="1.0631944444444446" bottom="1.0631944444444446" header="0.7875" footer="0.7875"/>
  <pageSetup fitToHeight="0" fitToWidth="1" horizontalDpi="300" verticalDpi="300" orientation="portrait" paperSize="9"/>
  <headerFooter alignWithMargins="0">
    <oddHeader>&amp;C&amp;"Times New Roman,Normál"&amp;12&amp;A</oddHeader>
    <oddFooter>&amp;L&amp;D&amp;C&amp;"Times New Roman,Normál"&amp;12Oldal &amp;P&amp;R&amp;F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55"/>
  <sheetViews>
    <sheetView zoomScaleSheetLayoutView="86" zoomScalePageLayoutView="0" workbookViewId="0" topLeftCell="A46">
      <selection activeCell="E50" sqref="E50"/>
    </sheetView>
  </sheetViews>
  <sheetFormatPr defaultColWidth="8.75" defaultRowHeight="18"/>
  <cols>
    <col min="1" max="1" width="8.75" style="3" customWidth="1"/>
    <col min="2" max="2" width="41.75" style="3" customWidth="1"/>
    <col min="3" max="3" width="6.75" style="3" customWidth="1"/>
    <col min="4" max="4" width="5.66015625" style="3" customWidth="1"/>
    <col min="5" max="5" width="5.91015625" style="3" customWidth="1"/>
    <col min="6" max="16384" width="8.75" style="3" customWidth="1"/>
  </cols>
  <sheetData>
    <row r="1" spans="1:5" ht="12.75">
      <c r="A1" s="50"/>
      <c r="B1" s="50"/>
      <c r="C1" s="50"/>
      <c r="D1" s="50"/>
      <c r="E1" s="50" t="s">
        <v>184</v>
      </c>
    </row>
    <row r="2" spans="1:5" ht="12.75">
      <c r="A2" s="52">
        <v>889942</v>
      </c>
      <c r="B2" s="237" t="s">
        <v>58</v>
      </c>
      <c r="C2" s="237"/>
      <c r="D2" s="237"/>
      <c r="E2" s="237"/>
    </row>
    <row r="3" spans="1:5" ht="12.75">
      <c r="A3" s="52">
        <v>106020</v>
      </c>
      <c r="B3" s="82" t="s">
        <v>20</v>
      </c>
      <c r="C3" s="9">
        <v>2017</v>
      </c>
      <c r="D3" s="9">
        <v>2017</v>
      </c>
      <c r="E3" s="9" t="s">
        <v>186</v>
      </c>
    </row>
    <row r="4" spans="1:5" ht="20.25" customHeight="1">
      <c r="A4" s="59" t="s">
        <v>61</v>
      </c>
      <c r="B4" s="60" t="s">
        <v>62</v>
      </c>
      <c r="C4" s="134"/>
      <c r="D4" s="134"/>
      <c r="E4" s="134"/>
    </row>
    <row r="5" spans="1:5" ht="23.25" customHeight="1">
      <c r="A5" s="59" t="s">
        <v>63</v>
      </c>
      <c r="B5" s="60" t="s">
        <v>64</v>
      </c>
      <c r="C5" s="134"/>
      <c r="D5" s="134"/>
      <c r="E5" s="134"/>
    </row>
    <row r="6" spans="1:5" ht="37.5" customHeight="1">
      <c r="A6" s="59" t="s">
        <v>65</v>
      </c>
      <c r="B6" s="60" t="s">
        <v>66</v>
      </c>
      <c r="C6" s="134"/>
      <c r="D6" s="134"/>
      <c r="E6" s="134"/>
    </row>
    <row r="7" spans="1:5" ht="18.75" customHeight="1">
      <c r="A7" s="59" t="s">
        <v>67</v>
      </c>
      <c r="B7" s="60" t="s">
        <v>68</v>
      </c>
      <c r="C7" s="134"/>
      <c r="D7" s="134"/>
      <c r="E7" s="134"/>
    </row>
    <row r="8" spans="1:5" ht="33" customHeight="1">
      <c r="A8" s="59" t="s">
        <v>69</v>
      </c>
      <c r="B8" s="60" t="s">
        <v>70</v>
      </c>
      <c r="C8" s="134"/>
      <c r="D8" s="134"/>
      <c r="E8" s="134"/>
    </row>
    <row r="9" spans="1:5" ht="15.75" customHeight="1">
      <c r="A9" s="59" t="s">
        <v>71</v>
      </c>
      <c r="B9" s="60" t="s">
        <v>72</v>
      </c>
      <c r="C9" s="134"/>
      <c r="D9" s="134"/>
      <c r="E9" s="134"/>
    </row>
    <row r="10" spans="1:5" ht="15.75" customHeight="1">
      <c r="A10" s="62" t="s">
        <v>73</v>
      </c>
      <c r="B10" s="63" t="s">
        <v>74</v>
      </c>
      <c r="C10" s="134"/>
      <c r="D10" s="134"/>
      <c r="E10" s="134"/>
    </row>
    <row r="11" spans="1:5" ht="15.75" customHeight="1">
      <c r="A11" s="59" t="s">
        <v>75</v>
      </c>
      <c r="B11" s="60" t="s">
        <v>76</v>
      </c>
      <c r="C11" s="134"/>
      <c r="D11" s="134"/>
      <c r="E11" s="134"/>
    </row>
    <row r="12" spans="1:5" ht="16.5" customHeight="1">
      <c r="A12" s="59" t="s">
        <v>77</v>
      </c>
      <c r="B12" s="60" t="s">
        <v>78</v>
      </c>
      <c r="C12" s="134"/>
      <c r="D12" s="134"/>
      <c r="E12" s="134"/>
    </row>
    <row r="13" spans="1:5" ht="16.5" customHeight="1">
      <c r="A13" s="59" t="s">
        <v>79</v>
      </c>
      <c r="B13" s="60" t="s">
        <v>80</v>
      </c>
      <c r="C13" s="134"/>
      <c r="D13" s="134"/>
      <c r="E13" s="134"/>
    </row>
    <row r="14" spans="1:5" ht="16.5" customHeight="1">
      <c r="A14" s="59" t="s">
        <v>81</v>
      </c>
      <c r="B14" s="60" t="s">
        <v>82</v>
      </c>
      <c r="C14" s="134"/>
      <c r="D14" s="134"/>
      <c r="E14" s="134"/>
    </row>
    <row r="15" spans="1:5" ht="16.5" customHeight="1">
      <c r="A15" s="59" t="s">
        <v>83</v>
      </c>
      <c r="B15" s="60" t="s">
        <v>84</v>
      </c>
      <c r="C15" s="134"/>
      <c r="D15" s="134"/>
      <c r="E15" s="134"/>
    </row>
    <row r="16" spans="1:5" ht="16.5" customHeight="1">
      <c r="A16" s="59" t="s">
        <v>83</v>
      </c>
      <c r="B16" s="60" t="s">
        <v>85</v>
      </c>
      <c r="C16" s="134"/>
      <c r="D16" s="134"/>
      <c r="E16" s="134"/>
    </row>
    <row r="17" spans="1:5" ht="16.5" customHeight="1">
      <c r="A17" s="62"/>
      <c r="B17" s="63" t="s">
        <v>86</v>
      </c>
      <c r="C17" s="134"/>
      <c r="D17" s="134"/>
      <c r="E17" s="134"/>
    </row>
    <row r="18" spans="1:5" ht="16.5" customHeight="1">
      <c r="A18" s="59" t="s">
        <v>87</v>
      </c>
      <c r="B18" s="60" t="s">
        <v>88</v>
      </c>
      <c r="C18" s="134"/>
      <c r="D18" s="134"/>
      <c r="E18" s="134"/>
    </row>
    <row r="19" spans="1:5" ht="16.5" customHeight="1">
      <c r="A19" s="59" t="s">
        <v>89</v>
      </c>
      <c r="B19" s="60" t="s">
        <v>90</v>
      </c>
      <c r="C19" s="134"/>
      <c r="D19" s="134"/>
      <c r="E19" s="134"/>
    </row>
    <row r="20" spans="1:5" ht="16.5" customHeight="1">
      <c r="A20" s="59" t="s">
        <v>91</v>
      </c>
      <c r="B20" s="60" t="s">
        <v>92</v>
      </c>
      <c r="C20" s="134"/>
      <c r="D20" s="134"/>
      <c r="E20" s="134"/>
    </row>
    <row r="21" spans="1:5" ht="16.5" customHeight="1">
      <c r="A21" s="59" t="s">
        <v>93</v>
      </c>
      <c r="B21" s="60" t="s">
        <v>94</v>
      </c>
      <c r="C21" s="134"/>
      <c r="D21" s="134"/>
      <c r="E21" s="134"/>
    </row>
    <row r="22" spans="1:5" ht="28.5" customHeight="1">
      <c r="A22" s="59" t="s">
        <v>95</v>
      </c>
      <c r="B22" s="60" t="s">
        <v>96</v>
      </c>
      <c r="C22" s="134"/>
      <c r="D22" s="134"/>
      <c r="E22" s="134"/>
    </row>
    <row r="23" spans="1:5" ht="16.5" customHeight="1">
      <c r="A23" s="67" t="s">
        <v>97</v>
      </c>
      <c r="B23" s="60" t="s">
        <v>98</v>
      </c>
      <c r="C23" s="134"/>
      <c r="D23" s="134"/>
      <c r="E23" s="134"/>
    </row>
    <row r="24" spans="1:5" ht="16.5" customHeight="1">
      <c r="A24" s="67" t="s">
        <v>99</v>
      </c>
      <c r="B24" s="60" t="s">
        <v>100</v>
      </c>
      <c r="C24" s="134"/>
      <c r="D24" s="134"/>
      <c r="E24" s="134"/>
    </row>
    <row r="25" spans="1:5" ht="16.5" customHeight="1">
      <c r="A25" s="67" t="s">
        <v>101</v>
      </c>
      <c r="B25" s="60" t="s">
        <v>102</v>
      </c>
      <c r="C25" s="134"/>
      <c r="D25" s="134"/>
      <c r="E25" s="134"/>
    </row>
    <row r="26" spans="1:5" ht="16.5" customHeight="1">
      <c r="A26" s="56"/>
      <c r="B26" s="63" t="s">
        <v>103</v>
      </c>
      <c r="C26" s="134"/>
      <c r="D26" s="134"/>
      <c r="E26" s="134"/>
    </row>
    <row r="27" spans="1:5" ht="16.5" customHeight="1">
      <c r="A27" s="67" t="s">
        <v>104</v>
      </c>
      <c r="B27" s="60" t="s">
        <v>105</v>
      </c>
      <c r="C27" s="134"/>
      <c r="D27" s="134"/>
      <c r="E27" s="134"/>
    </row>
    <row r="28" spans="1:5" ht="16.5" customHeight="1">
      <c r="A28" s="67" t="s">
        <v>106</v>
      </c>
      <c r="B28" s="60" t="s">
        <v>107</v>
      </c>
      <c r="C28" s="134"/>
      <c r="D28" s="134"/>
      <c r="E28" s="134"/>
    </row>
    <row r="29" spans="1:5" ht="16.5" customHeight="1">
      <c r="A29" s="56"/>
      <c r="B29" s="63" t="s">
        <v>108</v>
      </c>
      <c r="C29" s="134"/>
      <c r="D29" s="134"/>
      <c r="E29" s="134"/>
    </row>
    <row r="30" spans="1:5" ht="16.5" customHeight="1">
      <c r="A30" s="67" t="s">
        <v>145</v>
      </c>
      <c r="B30" s="60" t="s">
        <v>146</v>
      </c>
      <c r="C30" s="134"/>
      <c r="D30" s="134"/>
      <c r="E30" s="134"/>
    </row>
    <row r="31" spans="1:5" ht="16.5" customHeight="1">
      <c r="A31" s="67" t="s">
        <v>147</v>
      </c>
      <c r="B31" s="60" t="s">
        <v>148</v>
      </c>
      <c r="C31" s="134"/>
      <c r="D31" s="134"/>
      <c r="E31" s="134"/>
    </row>
    <row r="32" spans="1:5" ht="12.75">
      <c r="A32" s="67" t="s">
        <v>149</v>
      </c>
      <c r="B32" s="92" t="s">
        <v>150</v>
      </c>
      <c r="C32" s="134"/>
      <c r="D32" s="134"/>
      <c r="E32" s="134"/>
    </row>
    <row r="33" spans="1:5" ht="15" customHeight="1">
      <c r="A33" s="67" t="s">
        <v>151</v>
      </c>
      <c r="B33" s="60" t="s">
        <v>152</v>
      </c>
      <c r="C33" s="134"/>
      <c r="D33" s="134"/>
      <c r="E33" s="134"/>
    </row>
    <row r="34" spans="1:5" ht="15" customHeight="1">
      <c r="A34" s="67" t="s">
        <v>153</v>
      </c>
      <c r="B34" s="60" t="s">
        <v>154</v>
      </c>
      <c r="C34" s="134"/>
      <c r="D34" s="134"/>
      <c r="E34" s="134"/>
    </row>
    <row r="35" spans="1:5" ht="15" customHeight="1">
      <c r="A35" s="67"/>
      <c r="B35" s="63" t="s">
        <v>155</v>
      </c>
      <c r="C35" s="134"/>
      <c r="D35" s="134"/>
      <c r="E35" s="134"/>
    </row>
    <row r="36" spans="1:5" ht="15" customHeight="1">
      <c r="A36" s="67" t="s">
        <v>156</v>
      </c>
      <c r="B36" s="60" t="s">
        <v>157</v>
      </c>
      <c r="C36" s="134"/>
      <c r="D36" s="134"/>
      <c r="E36" s="134"/>
    </row>
    <row r="37" spans="1:5" ht="15" customHeight="1">
      <c r="A37" s="67" t="s">
        <v>156</v>
      </c>
      <c r="B37" s="60" t="s">
        <v>158</v>
      </c>
      <c r="C37" s="134"/>
      <c r="D37" s="134"/>
      <c r="E37" s="134"/>
    </row>
    <row r="38" spans="1:5" ht="15" customHeight="1">
      <c r="A38" s="67" t="s">
        <v>156</v>
      </c>
      <c r="B38" s="60" t="s">
        <v>159</v>
      </c>
      <c r="C38" s="134"/>
      <c r="D38" s="134"/>
      <c r="E38" s="134"/>
    </row>
    <row r="39" spans="1:5" ht="15" customHeight="1">
      <c r="A39" s="67" t="s">
        <v>156</v>
      </c>
      <c r="B39" s="60" t="s">
        <v>160</v>
      </c>
      <c r="C39" s="134"/>
      <c r="D39" s="134"/>
      <c r="E39" s="134"/>
    </row>
    <row r="40" spans="1:5" ht="15" customHeight="1">
      <c r="A40" s="56"/>
      <c r="B40" s="63" t="s">
        <v>161</v>
      </c>
      <c r="C40" s="134"/>
      <c r="D40" s="134"/>
      <c r="E40" s="134"/>
    </row>
    <row r="41" spans="1:5" ht="18.75" customHeight="1">
      <c r="A41" s="73"/>
      <c r="B41" s="74" t="s">
        <v>162</v>
      </c>
      <c r="C41" s="134"/>
      <c r="D41" s="134"/>
      <c r="E41" s="134"/>
    </row>
    <row r="42" spans="1:5" ht="18.75" customHeight="1">
      <c r="A42" s="59" t="s">
        <v>163</v>
      </c>
      <c r="B42" s="60" t="s">
        <v>164</v>
      </c>
      <c r="C42" s="134"/>
      <c r="D42" s="134"/>
      <c r="E42" s="134"/>
    </row>
    <row r="43" spans="1:5" ht="18.75" customHeight="1">
      <c r="A43" s="59" t="s">
        <v>165</v>
      </c>
      <c r="B43" s="60" t="s">
        <v>166</v>
      </c>
      <c r="C43" s="134"/>
      <c r="D43" s="134"/>
      <c r="E43" s="134"/>
    </row>
    <row r="44" spans="1:5" ht="18.75" customHeight="1">
      <c r="A44" s="62"/>
      <c r="B44" s="63" t="s">
        <v>109</v>
      </c>
      <c r="C44" s="134"/>
      <c r="D44" s="134"/>
      <c r="E44" s="134"/>
    </row>
    <row r="45" spans="1:5" ht="18.75" customHeight="1">
      <c r="A45" s="67" t="s">
        <v>115</v>
      </c>
      <c r="B45" s="60" t="s">
        <v>26</v>
      </c>
      <c r="C45" s="134"/>
      <c r="D45" s="134"/>
      <c r="E45" s="134"/>
    </row>
    <row r="46" spans="1:5" ht="18.75" customHeight="1">
      <c r="A46" s="67" t="s">
        <v>116</v>
      </c>
      <c r="B46" s="60" t="s">
        <v>117</v>
      </c>
      <c r="C46" s="134"/>
      <c r="D46" s="134"/>
      <c r="E46" s="134"/>
    </row>
    <row r="47" spans="1:5" ht="18.75" customHeight="1">
      <c r="A47" s="67" t="s">
        <v>118</v>
      </c>
      <c r="B47" s="60" t="s">
        <v>119</v>
      </c>
      <c r="C47" s="134"/>
      <c r="D47" s="134"/>
      <c r="E47" s="134"/>
    </row>
    <row r="48" spans="1:5" ht="18.75" customHeight="1">
      <c r="A48" s="56"/>
      <c r="B48" s="63" t="s">
        <v>122</v>
      </c>
      <c r="C48" s="134"/>
      <c r="D48" s="134"/>
      <c r="E48" s="134"/>
    </row>
    <row r="49" spans="1:5" ht="18.75" customHeight="1">
      <c r="A49" s="67" t="s">
        <v>187</v>
      </c>
      <c r="B49" s="60" t="s">
        <v>167</v>
      </c>
      <c r="C49" s="134">
        <v>414</v>
      </c>
      <c r="D49" s="134">
        <v>414</v>
      </c>
      <c r="E49" s="134">
        <v>223</v>
      </c>
    </row>
    <row r="50" spans="1:5" ht="18.75" customHeight="1">
      <c r="A50" s="67"/>
      <c r="B50" s="60" t="s">
        <v>133</v>
      </c>
      <c r="C50" s="134"/>
      <c r="D50" s="134"/>
      <c r="E50" s="134"/>
    </row>
    <row r="51" spans="1:5" ht="18.75" customHeight="1">
      <c r="A51" s="67">
        <v>272</v>
      </c>
      <c r="B51" s="60" t="s">
        <v>134</v>
      </c>
      <c r="C51" s="134"/>
      <c r="D51" s="134"/>
      <c r="E51" s="134"/>
    </row>
    <row r="52" spans="1:5" ht="18.75" customHeight="1">
      <c r="A52" s="56">
        <v>276</v>
      </c>
      <c r="B52" s="63" t="s">
        <v>135</v>
      </c>
      <c r="C52" s="140">
        <f>SUM(C49:C51)</f>
        <v>414</v>
      </c>
      <c r="D52" s="140">
        <f>SUM(D49:D51)</f>
        <v>414</v>
      </c>
      <c r="E52" s="140">
        <f>SUM(E49:E51)</f>
        <v>223</v>
      </c>
    </row>
    <row r="53" spans="1:5" ht="18.75" customHeight="1">
      <c r="A53" s="73"/>
      <c r="B53" s="74" t="s">
        <v>136</v>
      </c>
      <c r="C53" s="185">
        <f>C48+C52+C44</f>
        <v>414</v>
      </c>
      <c r="D53" s="185">
        <f>D48+D52+D44</f>
        <v>414</v>
      </c>
      <c r="E53" s="185">
        <f>E48+E52+E44</f>
        <v>223</v>
      </c>
    </row>
    <row r="54" spans="1:5" ht="18.75" customHeight="1">
      <c r="A54" s="73" t="s">
        <v>137</v>
      </c>
      <c r="B54" s="74" t="s">
        <v>138</v>
      </c>
      <c r="C54" s="134"/>
      <c r="D54" s="134"/>
      <c r="E54" s="134"/>
    </row>
    <row r="55" spans="1:5" ht="12.75">
      <c r="A55" s="56">
        <v>277</v>
      </c>
      <c r="B55" s="63" t="s">
        <v>139</v>
      </c>
      <c r="C55" s="140">
        <f>C53+C41+C54</f>
        <v>414</v>
      </c>
      <c r="D55" s="140">
        <f>D53+D41+D54</f>
        <v>414</v>
      </c>
      <c r="E55" s="140">
        <f>E53+E41+E54</f>
        <v>223</v>
      </c>
    </row>
  </sheetData>
  <sheetProtection selectLockedCells="1" selectUnlockedCells="1"/>
  <mergeCells count="1">
    <mergeCell ref="B2:E2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/>
  <headerFooter alignWithMargins="0">
    <oddHeader>&amp;C&amp;P/&amp;N</oddHeader>
    <oddFooter>&amp;L&amp;D&amp;C&amp;A&amp;R&amp;F</oddFooter>
  </headerFooter>
  <rowBreaks count="1" manualBreakCount="1">
    <brk id="3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55"/>
  <sheetViews>
    <sheetView zoomScaleSheetLayoutView="86" zoomScalePageLayoutView="0" workbookViewId="0" topLeftCell="A1">
      <selection activeCell="E14" sqref="E14"/>
    </sheetView>
  </sheetViews>
  <sheetFormatPr defaultColWidth="8.75" defaultRowHeight="18"/>
  <cols>
    <col min="1" max="1" width="8.75" style="23" customWidth="1"/>
    <col min="2" max="2" width="43.58203125" style="23" customWidth="1"/>
    <col min="3" max="3" width="6.75" style="23" customWidth="1"/>
    <col min="4" max="4" width="6.41015625" style="23" customWidth="1"/>
    <col min="5" max="5" width="6.33203125" style="23" customWidth="1"/>
    <col min="6" max="16384" width="8.75" style="23" customWidth="1"/>
  </cols>
  <sheetData>
    <row r="1" spans="1:5" ht="12.75">
      <c r="A1" s="186"/>
      <c r="B1" s="186"/>
      <c r="C1" s="186"/>
      <c r="D1" s="186"/>
      <c r="E1" s="186" t="s">
        <v>184</v>
      </c>
    </row>
    <row r="2" spans="1:5" ht="12.75">
      <c r="A2" s="187">
        <v>862101</v>
      </c>
      <c r="B2" s="241" t="s">
        <v>58</v>
      </c>
      <c r="C2" s="241"/>
      <c r="D2" s="241"/>
      <c r="E2" s="241"/>
    </row>
    <row r="3" spans="1:5" ht="12.75">
      <c r="A3" s="187">
        <v>72111</v>
      </c>
      <c r="B3" s="188" t="s">
        <v>16</v>
      </c>
      <c r="C3" s="188">
        <v>2017</v>
      </c>
      <c r="D3" s="188">
        <v>2017</v>
      </c>
      <c r="E3" s="188" t="s">
        <v>186</v>
      </c>
    </row>
    <row r="4" spans="1:5" ht="17.25" customHeight="1">
      <c r="A4" s="189" t="s">
        <v>61</v>
      </c>
      <c r="B4" s="190" t="s">
        <v>62</v>
      </c>
      <c r="C4" s="191"/>
      <c r="D4" s="191"/>
      <c r="E4" s="191"/>
    </row>
    <row r="5" spans="1:5" ht="23.25" customHeight="1">
      <c r="A5" s="189" t="s">
        <v>63</v>
      </c>
      <c r="B5" s="190" t="s">
        <v>64</v>
      </c>
      <c r="C5" s="191"/>
      <c r="D5" s="191"/>
      <c r="E5" s="191"/>
    </row>
    <row r="6" spans="1:5" ht="27.75" customHeight="1">
      <c r="A6" s="189" t="s">
        <v>65</v>
      </c>
      <c r="B6" s="190" t="s">
        <v>66</v>
      </c>
      <c r="C6" s="191"/>
      <c r="D6" s="191"/>
      <c r="E6" s="191"/>
    </row>
    <row r="7" spans="1:5" ht="18" customHeight="1">
      <c r="A7" s="189" t="s">
        <v>67</v>
      </c>
      <c r="B7" s="190" t="s">
        <v>68</v>
      </c>
      <c r="C7" s="191"/>
      <c r="D7" s="191"/>
      <c r="E7" s="191"/>
    </row>
    <row r="8" spans="1:5" ht="29.25" customHeight="1">
      <c r="A8" s="189" t="s">
        <v>69</v>
      </c>
      <c r="B8" s="190" t="s">
        <v>70</v>
      </c>
      <c r="C8" s="191"/>
      <c r="D8" s="191"/>
      <c r="E8" s="191"/>
    </row>
    <row r="9" spans="1:5" ht="15.75" customHeight="1">
      <c r="A9" s="189" t="s">
        <v>71</v>
      </c>
      <c r="B9" s="190" t="s">
        <v>72</v>
      </c>
      <c r="C9" s="191"/>
      <c r="D9" s="191"/>
      <c r="E9" s="191"/>
    </row>
    <row r="10" spans="1:5" ht="15.75" customHeight="1">
      <c r="A10" s="192" t="s">
        <v>73</v>
      </c>
      <c r="B10" s="193" t="s">
        <v>74</v>
      </c>
      <c r="C10" s="194"/>
      <c r="D10" s="194"/>
      <c r="E10" s="194"/>
    </row>
    <row r="11" spans="1:5" ht="15.75" customHeight="1">
      <c r="A11" s="189" t="s">
        <v>75</v>
      </c>
      <c r="B11" s="190" t="s">
        <v>76</v>
      </c>
      <c r="C11" s="191"/>
      <c r="D11" s="191"/>
      <c r="E11" s="191"/>
    </row>
    <row r="12" spans="1:5" ht="15.75" customHeight="1">
      <c r="A12" s="189" t="s">
        <v>77</v>
      </c>
      <c r="B12" s="190" t="s">
        <v>78</v>
      </c>
      <c r="C12" s="191"/>
      <c r="D12" s="191"/>
      <c r="E12" s="191"/>
    </row>
    <row r="13" spans="1:5" ht="15.75" customHeight="1">
      <c r="A13" s="189" t="s">
        <v>79</v>
      </c>
      <c r="B13" s="190" t="s">
        <v>80</v>
      </c>
      <c r="C13" s="191">
        <v>10916</v>
      </c>
      <c r="D13" s="191">
        <v>10916</v>
      </c>
      <c r="E13" s="191">
        <v>5375</v>
      </c>
    </row>
    <row r="14" spans="1:5" ht="15.75" customHeight="1">
      <c r="A14" s="189" t="s">
        <v>81</v>
      </c>
      <c r="B14" s="190" t="s">
        <v>82</v>
      </c>
      <c r="C14" s="191"/>
      <c r="D14" s="191"/>
      <c r="E14" s="191"/>
    </row>
    <row r="15" spans="1:5" ht="15.75" customHeight="1">
      <c r="A15" s="189" t="s">
        <v>83</v>
      </c>
      <c r="B15" s="190" t="s">
        <v>84</v>
      </c>
      <c r="C15" s="191"/>
      <c r="D15" s="191"/>
      <c r="E15" s="191"/>
    </row>
    <row r="16" spans="1:5" ht="15.75" customHeight="1">
      <c r="A16" s="189" t="s">
        <v>83</v>
      </c>
      <c r="B16" s="190" t="s">
        <v>85</v>
      </c>
      <c r="C16" s="191"/>
      <c r="D16" s="191"/>
      <c r="E16" s="191"/>
    </row>
    <row r="17" spans="1:5" ht="15.75" customHeight="1">
      <c r="A17" s="192"/>
      <c r="B17" s="193" t="s">
        <v>86</v>
      </c>
      <c r="C17" s="195">
        <f>SUM(C11:C16)</f>
        <v>10916</v>
      </c>
      <c r="D17" s="195">
        <f>SUM(D11:D16)</f>
        <v>10916</v>
      </c>
      <c r="E17" s="195">
        <f>SUM(E11:E16)</f>
        <v>5375</v>
      </c>
    </row>
    <row r="18" spans="1:5" ht="15.75" customHeight="1">
      <c r="A18" s="189" t="s">
        <v>87</v>
      </c>
      <c r="B18" s="190" t="s">
        <v>88</v>
      </c>
      <c r="C18" s="191"/>
      <c r="D18" s="191"/>
      <c r="E18" s="191"/>
    </row>
    <row r="19" spans="1:5" ht="15.75" customHeight="1">
      <c r="A19" s="189" t="s">
        <v>89</v>
      </c>
      <c r="B19" s="190" t="s">
        <v>90</v>
      </c>
      <c r="C19" s="191"/>
      <c r="D19" s="191"/>
      <c r="E19" s="191"/>
    </row>
    <row r="20" spans="1:5" ht="15.75" customHeight="1">
      <c r="A20" s="189" t="s">
        <v>91</v>
      </c>
      <c r="B20" s="190" t="s">
        <v>92</v>
      </c>
      <c r="C20" s="191"/>
      <c r="D20" s="191"/>
      <c r="E20" s="191"/>
    </row>
    <row r="21" spans="1:5" ht="15.75" customHeight="1">
      <c r="A21" s="189" t="s">
        <v>93</v>
      </c>
      <c r="B21" s="190" t="s">
        <v>94</v>
      </c>
      <c r="C21" s="191"/>
      <c r="D21" s="191"/>
      <c r="E21" s="191"/>
    </row>
    <row r="22" spans="1:5" ht="28.5" customHeight="1">
      <c r="A22" s="189" t="s">
        <v>95</v>
      </c>
      <c r="B22" s="190" t="s">
        <v>96</v>
      </c>
      <c r="C22" s="191"/>
      <c r="D22" s="191"/>
      <c r="E22" s="191"/>
    </row>
    <row r="23" spans="1:5" ht="16.5" customHeight="1">
      <c r="A23" s="196" t="s">
        <v>97</v>
      </c>
      <c r="B23" s="190" t="s">
        <v>98</v>
      </c>
      <c r="C23" s="191"/>
      <c r="D23" s="191"/>
      <c r="E23" s="191"/>
    </row>
    <row r="24" spans="1:5" ht="16.5" customHeight="1">
      <c r="A24" s="196" t="s">
        <v>99</v>
      </c>
      <c r="B24" s="190" t="s">
        <v>100</v>
      </c>
      <c r="C24" s="191"/>
      <c r="D24" s="191"/>
      <c r="E24" s="191"/>
    </row>
    <row r="25" spans="1:5" ht="16.5" customHeight="1">
      <c r="A25" s="196" t="s">
        <v>101</v>
      </c>
      <c r="B25" s="190" t="s">
        <v>102</v>
      </c>
      <c r="C25" s="191"/>
      <c r="D25" s="191"/>
      <c r="E25" s="191"/>
    </row>
    <row r="26" spans="1:5" ht="16.5" customHeight="1">
      <c r="A26" s="197"/>
      <c r="B26" s="193" t="s">
        <v>103</v>
      </c>
      <c r="C26" s="195">
        <f>SUM(C18:C25)</f>
        <v>0</v>
      </c>
      <c r="D26" s="195">
        <f>SUM(D18:D25)</f>
        <v>0</v>
      </c>
      <c r="E26" s="195">
        <f>SUM(E18:E25)</f>
        <v>0</v>
      </c>
    </row>
    <row r="27" spans="1:5" ht="16.5" customHeight="1">
      <c r="A27" s="196" t="s">
        <v>104</v>
      </c>
      <c r="B27" s="190" t="s">
        <v>105</v>
      </c>
      <c r="C27" s="194"/>
      <c r="D27" s="194"/>
      <c r="E27" s="194"/>
    </row>
    <row r="28" spans="1:5" ht="16.5" customHeight="1">
      <c r="A28" s="196" t="s">
        <v>106</v>
      </c>
      <c r="B28" s="190" t="s">
        <v>107</v>
      </c>
      <c r="C28" s="191"/>
      <c r="D28" s="191"/>
      <c r="E28" s="191"/>
    </row>
    <row r="29" spans="1:5" ht="16.5" customHeight="1">
      <c r="A29" s="197"/>
      <c r="B29" s="193" t="s">
        <v>108</v>
      </c>
      <c r="C29" s="194"/>
      <c r="D29" s="194"/>
      <c r="E29" s="194"/>
    </row>
    <row r="30" spans="1:5" ht="16.5" customHeight="1">
      <c r="A30" s="196" t="s">
        <v>145</v>
      </c>
      <c r="B30" s="190" t="s">
        <v>146</v>
      </c>
      <c r="C30" s="191"/>
      <c r="D30" s="191"/>
      <c r="E30" s="191"/>
    </row>
    <row r="31" spans="1:5" ht="16.5" customHeight="1">
      <c r="A31" s="196" t="s">
        <v>147</v>
      </c>
      <c r="B31" s="190" t="s">
        <v>148</v>
      </c>
      <c r="C31" s="191"/>
      <c r="D31" s="191"/>
      <c r="E31" s="191"/>
    </row>
    <row r="32" spans="1:5" ht="16.5" customHeight="1">
      <c r="A32" s="196" t="s">
        <v>149</v>
      </c>
      <c r="B32" s="198" t="s">
        <v>150</v>
      </c>
      <c r="C32" s="199"/>
      <c r="D32" s="199"/>
      <c r="E32" s="199"/>
    </row>
    <row r="33" spans="1:5" ht="16.5" customHeight="1">
      <c r="A33" s="196" t="s">
        <v>151</v>
      </c>
      <c r="B33" s="190" t="s">
        <v>152</v>
      </c>
      <c r="C33" s="191"/>
      <c r="D33" s="191"/>
      <c r="E33" s="191"/>
    </row>
    <row r="34" spans="1:5" ht="17.25" customHeight="1">
      <c r="A34" s="196" t="s">
        <v>153</v>
      </c>
      <c r="B34" s="190" t="s">
        <v>154</v>
      </c>
      <c r="C34" s="191"/>
      <c r="D34" s="191"/>
      <c r="E34" s="191"/>
    </row>
    <row r="35" spans="1:5" ht="17.25" customHeight="1">
      <c r="A35" s="196"/>
      <c r="B35" s="193" t="s">
        <v>155</v>
      </c>
      <c r="C35" s="195">
        <f>SUM(C30:C34)</f>
        <v>0</v>
      </c>
      <c r="D35" s="195">
        <f>SUM(D30:D34)</f>
        <v>0</v>
      </c>
      <c r="E35" s="195">
        <f>SUM(E30:E34)</f>
        <v>0</v>
      </c>
    </row>
    <row r="36" spans="1:5" ht="17.25" customHeight="1">
      <c r="A36" s="196" t="s">
        <v>156</v>
      </c>
      <c r="B36" s="190" t="s">
        <v>157</v>
      </c>
      <c r="C36" s="191"/>
      <c r="D36" s="191"/>
      <c r="E36" s="191"/>
    </row>
    <row r="37" spans="1:5" ht="17.25" customHeight="1">
      <c r="A37" s="196" t="s">
        <v>156</v>
      </c>
      <c r="B37" s="190" t="s">
        <v>158</v>
      </c>
      <c r="C37" s="191"/>
      <c r="D37" s="191"/>
      <c r="E37" s="191"/>
    </row>
    <row r="38" spans="1:5" ht="17.25" customHeight="1">
      <c r="A38" s="196" t="s">
        <v>156</v>
      </c>
      <c r="B38" s="190" t="s">
        <v>159</v>
      </c>
      <c r="C38" s="191"/>
      <c r="D38" s="191"/>
      <c r="E38" s="191"/>
    </row>
    <row r="39" spans="1:5" ht="17.25" customHeight="1">
      <c r="A39" s="196" t="s">
        <v>156</v>
      </c>
      <c r="B39" s="190" t="s">
        <v>160</v>
      </c>
      <c r="C39" s="191"/>
      <c r="D39" s="191"/>
      <c r="E39" s="191"/>
    </row>
    <row r="40" spans="1:5" ht="17.25" customHeight="1">
      <c r="A40" s="197"/>
      <c r="B40" s="193" t="s">
        <v>161</v>
      </c>
      <c r="C40" s="194"/>
      <c r="D40" s="194"/>
      <c r="E40" s="194"/>
    </row>
    <row r="41" spans="1:5" ht="17.25" customHeight="1">
      <c r="A41" s="200"/>
      <c r="B41" s="201" t="s">
        <v>162</v>
      </c>
      <c r="C41" s="202">
        <f>C35+C29+C17+C40</f>
        <v>10916</v>
      </c>
      <c r="D41" s="202">
        <f>D35+D29+D17+D40</f>
        <v>10916</v>
      </c>
      <c r="E41" s="202">
        <f>E35+E29+E17+E40</f>
        <v>5375</v>
      </c>
    </row>
    <row r="42" spans="1:5" ht="17.25" customHeight="1">
      <c r="A42" s="189" t="s">
        <v>163</v>
      </c>
      <c r="B42" s="190" t="s">
        <v>164</v>
      </c>
      <c r="C42" s="191"/>
      <c r="D42" s="191"/>
      <c r="E42" s="191"/>
    </row>
    <row r="43" spans="1:5" ht="17.25" customHeight="1">
      <c r="A43" s="189" t="s">
        <v>165</v>
      </c>
      <c r="B43" s="190" t="s">
        <v>166</v>
      </c>
      <c r="C43" s="191"/>
      <c r="D43" s="191"/>
      <c r="E43" s="191"/>
    </row>
    <row r="44" spans="1:5" ht="17.25" customHeight="1">
      <c r="A44" s="192"/>
      <c r="B44" s="193" t="s">
        <v>109</v>
      </c>
      <c r="C44" s="194"/>
      <c r="D44" s="194"/>
      <c r="E44" s="194"/>
    </row>
    <row r="45" spans="1:5" ht="17.25" customHeight="1">
      <c r="A45" s="196" t="s">
        <v>115</v>
      </c>
      <c r="B45" s="190" t="s">
        <v>26</v>
      </c>
      <c r="C45" s="191"/>
      <c r="D45" s="191"/>
      <c r="E45" s="191"/>
    </row>
    <row r="46" spans="1:5" ht="17.25" customHeight="1">
      <c r="A46" s="196" t="s">
        <v>116</v>
      </c>
      <c r="B46" s="190" t="s">
        <v>117</v>
      </c>
      <c r="C46" s="191"/>
      <c r="D46" s="191"/>
      <c r="E46" s="191"/>
    </row>
    <row r="47" spans="1:5" ht="17.25" customHeight="1">
      <c r="A47" s="196" t="s">
        <v>118</v>
      </c>
      <c r="B47" s="190" t="s">
        <v>119</v>
      </c>
      <c r="C47" s="191"/>
      <c r="D47" s="191"/>
      <c r="E47" s="191"/>
    </row>
    <row r="48" spans="1:5" ht="17.25" customHeight="1">
      <c r="A48" s="197"/>
      <c r="B48" s="193" t="s">
        <v>122</v>
      </c>
      <c r="C48" s="194"/>
      <c r="D48" s="194"/>
      <c r="E48" s="194"/>
    </row>
    <row r="49" spans="1:5" ht="17.25" customHeight="1">
      <c r="A49" s="196" t="s">
        <v>131</v>
      </c>
      <c r="B49" s="190" t="s">
        <v>167</v>
      </c>
      <c r="C49" s="191"/>
      <c r="D49" s="191"/>
      <c r="E49" s="191"/>
    </row>
    <row r="50" spans="1:5" ht="15" customHeight="1">
      <c r="A50" s="196"/>
      <c r="B50" s="190" t="s">
        <v>133</v>
      </c>
      <c r="C50" s="191"/>
      <c r="D50" s="191"/>
      <c r="E50" s="191"/>
    </row>
    <row r="51" spans="1:5" ht="15" customHeight="1">
      <c r="A51" s="196">
        <v>272</v>
      </c>
      <c r="B51" s="190" t="s">
        <v>134</v>
      </c>
      <c r="C51" s="191"/>
      <c r="D51" s="191"/>
      <c r="E51" s="191"/>
    </row>
    <row r="52" spans="1:5" ht="15" customHeight="1">
      <c r="A52" s="197">
        <v>276</v>
      </c>
      <c r="B52" s="193" t="s">
        <v>135</v>
      </c>
      <c r="C52" s="194"/>
      <c r="D52" s="194"/>
      <c r="E52" s="194"/>
    </row>
    <row r="53" spans="1:5" ht="15" customHeight="1">
      <c r="A53" s="200"/>
      <c r="B53" s="201" t="s">
        <v>136</v>
      </c>
      <c r="C53" s="203"/>
      <c r="D53" s="203"/>
      <c r="E53" s="203"/>
    </row>
    <row r="54" spans="1:5" ht="15" customHeight="1">
      <c r="A54" s="200" t="s">
        <v>137</v>
      </c>
      <c r="B54" s="201" t="s">
        <v>138</v>
      </c>
      <c r="C54" s="203"/>
      <c r="D54" s="203"/>
      <c r="E54" s="203"/>
    </row>
    <row r="55" spans="1:5" ht="12.75">
      <c r="A55" s="197">
        <v>277</v>
      </c>
      <c r="B55" s="193" t="s">
        <v>139</v>
      </c>
      <c r="C55" s="195">
        <f>C53+C41+C54</f>
        <v>10916</v>
      </c>
      <c r="D55" s="195">
        <f>D53+D41+D54</f>
        <v>10916</v>
      </c>
      <c r="E55" s="195">
        <f>E53+E41+E54</f>
        <v>5375</v>
      </c>
    </row>
  </sheetData>
  <sheetProtection selectLockedCells="1" selectUnlockedCells="1"/>
  <mergeCells count="1">
    <mergeCell ref="B2:E2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/>
  <headerFooter alignWithMargins="0">
    <oddHeader>&amp;C&amp;P/&amp;N</oddHeader>
    <oddFooter>&amp;L&amp;D&amp;C&amp;A&amp;R&amp;F</oddFooter>
  </headerFooter>
  <rowBreaks count="1" manualBreakCount="1">
    <brk id="3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55"/>
  <sheetViews>
    <sheetView zoomScaleSheetLayoutView="86" zoomScalePageLayoutView="0" workbookViewId="0" topLeftCell="A4">
      <selection activeCell="E14" sqref="E14"/>
    </sheetView>
  </sheetViews>
  <sheetFormatPr defaultColWidth="8.75" defaultRowHeight="18"/>
  <cols>
    <col min="1" max="1" width="8.75" style="23" customWidth="1"/>
    <col min="2" max="2" width="39.08203125" style="23" customWidth="1"/>
    <col min="3" max="3" width="6.91015625" style="23" customWidth="1"/>
    <col min="4" max="4" width="7.58203125" style="23" customWidth="1"/>
    <col min="5" max="5" width="7.25" style="23" customWidth="1"/>
    <col min="6" max="16384" width="8.75" style="23" customWidth="1"/>
  </cols>
  <sheetData>
    <row r="1" spans="1:5" ht="12.75">
      <c r="A1" s="186"/>
      <c r="B1" s="186"/>
      <c r="C1" s="186"/>
      <c r="D1" s="186"/>
      <c r="E1" s="186" t="s">
        <v>184</v>
      </c>
    </row>
    <row r="2" spans="1:5" ht="12.75">
      <c r="A2" s="187">
        <v>869041</v>
      </c>
      <c r="B2" s="241" t="s">
        <v>58</v>
      </c>
      <c r="C2" s="241"/>
      <c r="D2" s="241"/>
      <c r="E2" s="241"/>
    </row>
    <row r="3" spans="1:5" ht="12.75">
      <c r="A3" s="187" t="s">
        <v>264</v>
      </c>
      <c r="B3" s="188" t="s">
        <v>18</v>
      </c>
      <c r="C3" s="188">
        <v>2017</v>
      </c>
      <c r="D3" s="188">
        <v>2017</v>
      </c>
      <c r="E3" s="188" t="s">
        <v>186</v>
      </c>
    </row>
    <row r="4" spans="1:5" ht="17.25" customHeight="1">
      <c r="A4" s="189" t="s">
        <v>61</v>
      </c>
      <c r="B4" s="190" t="s">
        <v>62</v>
      </c>
      <c r="C4" s="204"/>
      <c r="D4" s="204"/>
      <c r="E4" s="204"/>
    </row>
    <row r="5" spans="1:5" ht="23.25" customHeight="1">
      <c r="A5" s="189" t="s">
        <v>63</v>
      </c>
      <c r="B5" s="190" t="s">
        <v>64</v>
      </c>
      <c r="C5" s="204"/>
      <c r="D5" s="204"/>
      <c r="E5" s="204"/>
    </row>
    <row r="6" spans="1:5" ht="27.75" customHeight="1">
      <c r="A6" s="189" t="s">
        <v>65</v>
      </c>
      <c r="B6" s="190" t="s">
        <v>66</v>
      </c>
      <c r="C6" s="204"/>
      <c r="D6" s="204"/>
      <c r="E6" s="204"/>
    </row>
    <row r="7" spans="1:5" ht="29.25" customHeight="1">
      <c r="A7" s="189" t="s">
        <v>67</v>
      </c>
      <c r="B7" s="190" t="s">
        <v>68</v>
      </c>
      <c r="C7" s="204"/>
      <c r="D7" s="204"/>
      <c r="E7" s="204"/>
    </row>
    <row r="8" spans="1:5" ht="28.5" customHeight="1">
      <c r="A8" s="189" t="s">
        <v>69</v>
      </c>
      <c r="B8" s="190" t="s">
        <v>70</v>
      </c>
      <c r="C8" s="191"/>
      <c r="D8" s="191"/>
      <c r="E8" s="191"/>
    </row>
    <row r="9" spans="1:5" ht="16.5" customHeight="1">
      <c r="A9" s="189" t="s">
        <v>71</v>
      </c>
      <c r="B9" s="190" t="s">
        <v>72</v>
      </c>
      <c r="C9" s="191"/>
      <c r="D9" s="191"/>
      <c r="E9" s="191"/>
    </row>
    <row r="10" spans="1:5" ht="15.75" customHeight="1">
      <c r="A10" s="192" t="s">
        <v>73</v>
      </c>
      <c r="B10" s="193" t="s">
        <v>74</v>
      </c>
      <c r="C10" s="205"/>
      <c r="D10" s="205"/>
      <c r="E10" s="205"/>
    </row>
    <row r="11" spans="1:5" ht="15.75" customHeight="1">
      <c r="A11" s="189" t="s">
        <v>75</v>
      </c>
      <c r="B11" s="190" t="s">
        <v>76</v>
      </c>
      <c r="C11" s="191"/>
      <c r="D11" s="191"/>
      <c r="E11" s="191"/>
    </row>
    <row r="12" spans="1:5" ht="15.75" customHeight="1">
      <c r="A12" s="189" t="s">
        <v>77</v>
      </c>
      <c r="B12" s="190" t="s">
        <v>78</v>
      </c>
      <c r="C12" s="191"/>
      <c r="D12" s="191"/>
      <c r="E12" s="191"/>
    </row>
    <row r="13" spans="1:6" ht="15.75" customHeight="1">
      <c r="A13" s="189" t="s">
        <v>79</v>
      </c>
      <c r="B13" s="190" t="s">
        <v>80</v>
      </c>
      <c r="C13" s="191">
        <v>3237</v>
      </c>
      <c r="D13" s="191">
        <v>3237</v>
      </c>
      <c r="E13" s="191">
        <v>1548</v>
      </c>
      <c r="F13" s="23" t="s">
        <v>265</v>
      </c>
    </row>
    <row r="14" spans="1:5" ht="15.75" customHeight="1">
      <c r="A14" s="189" t="s">
        <v>81</v>
      </c>
      <c r="B14" s="190" t="s">
        <v>82</v>
      </c>
      <c r="C14" s="191"/>
      <c r="D14" s="191"/>
      <c r="E14" s="191"/>
    </row>
    <row r="15" spans="1:5" ht="15.75" customHeight="1">
      <c r="A15" s="189" t="s">
        <v>83</v>
      </c>
      <c r="B15" s="190" t="s">
        <v>84</v>
      </c>
      <c r="C15" s="191"/>
      <c r="D15" s="191"/>
      <c r="E15" s="191"/>
    </row>
    <row r="16" spans="1:5" ht="15.75" customHeight="1">
      <c r="A16" s="189" t="s">
        <v>83</v>
      </c>
      <c r="B16" s="190" t="s">
        <v>85</v>
      </c>
      <c r="C16" s="191"/>
      <c r="D16" s="191"/>
      <c r="E16" s="191"/>
    </row>
    <row r="17" spans="1:5" ht="15.75" customHeight="1">
      <c r="A17" s="192"/>
      <c r="B17" s="193" t="s">
        <v>86</v>
      </c>
      <c r="C17" s="194">
        <f>SUM(C11:C16)</f>
        <v>3237</v>
      </c>
      <c r="D17" s="194">
        <f>SUM(D11:D16)</f>
        <v>3237</v>
      </c>
      <c r="E17" s="194">
        <f>SUM(E11:E16)</f>
        <v>1548</v>
      </c>
    </row>
    <row r="18" spans="1:5" ht="15.75" customHeight="1">
      <c r="A18" s="189" t="s">
        <v>87</v>
      </c>
      <c r="B18" s="190" t="s">
        <v>88</v>
      </c>
      <c r="C18" s="191"/>
      <c r="D18" s="191"/>
      <c r="E18" s="191"/>
    </row>
    <row r="19" spans="1:5" ht="15.75" customHeight="1">
      <c r="A19" s="189" t="s">
        <v>89</v>
      </c>
      <c r="B19" s="190" t="s">
        <v>90</v>
      </c>
      <c r="C19" s="191"/>
      <c r="D19" s="191"/>
      <c r="E19" s="191"/>
    </row>
    <row r="20" spans="1:5" ht="15.75" customHeight="1">
      <c r="A20" s="189" t="s">
        <v>91</v>
      </c>
      <c r="B20" s="190" t="s">
        <v>92</v>
      </c>
      <c r="C20" s="191"/>
      <c r="D20" s="191"/>
      <c r="E20" s="191"/>
    </row>
    <row r="21" spans="1:5" ht="15.75" customHeight="1">
      <c r="A21" s="189" t="s">
        <v>93</v>
      </c>
      <c r="B21" s="190" t="s">
        <v>94</v>
      </c>
      <c r="C21" s="191"/>
      <c r="D21" s="191"/>
      <c r="E21" s="191"/>
    </row>
    <row r="22" spans="1:5" ht="28.5" customHeight="1">
      <c r="A22" s="189" t="s">
        <v>95</v>
      </c>
      <c r="B22" s="190" t="s">
        <v>96</v>
      </c>
      <c r="C22" s="191"/>
      <c r="D22" s="191"/>
      <c r="E22" s="191"/>
    </row>
    <row r="23" spans="1:5" ht="15.75" customHeight="1">
      <c r="A23" s="196" t="s">
        <v>97</v>
      </c>
      <c r="B23" s="190" t="s">
        <v>98</v>
      </c>
      <c r="C23" s="191"/>
      <c r="D23" s="191"/>
      <c r="E23" s="191"/>
    </row>
    <row r="24" spans="1:5" ht="15.75" customHeight="1">
      <c r="A24" s="196" t="s">
        <v>99</v>
      </c>
      <c r="B24" s="190" t="s">
        <v>100</v>
      </c>
      <c r="C24" s="191"/>
      <c r="D24" s="191"/>
      <c r="E24" s="191"/>
    </row>
    <row r="25" spans="1:5" ht="15.75" customHeight="1">
      <c r="A25" s="196" t="s">
        <v>101</v>
      </c>
      <c r="B25" s="190" t="s">
        <v>102</v>
      </c>
      <c r="C25" s="191"/>
      <c r="D25" s="191"/>
      <c r="E25" s="191"/>
    </row>
    <row r="26" spans="1:5" ht="15.75" customHeight="1">
      <c r="A26" s="197"/>
      <c r="B26" s="193" t="s">
        <v>103</v>
      </c>
      <c r="C26" s="194"/>
      <c r="D26" s="194"/>
      <c r="E26" s="194"/>
    </row>
    <row r="27" spans="1:5" ht="15.75" customHeight="1">
      <c r="A27" s="196" t="s">
        <v>104</v>
      </c>
      <c r="B27" s="190" t="s">
        <v>105</v>
      </c>
      <c r="C27" s="194"/>
      <c r="D27" s="194"/>
      <c r="E27" s="194"/>
    </row>
    <row r="28" spans="1:5" ht="15.75" customHeight="1">
      <c r="A28" s="196" t="s">
        <v>106</v>
      </c>
      <c r="B28" s="190" t="s">
        <v>107</v>
      </c>
      <c r="C28" s="191"/>
      <c r="D28" s="191"/>
      <c r="E28" s="191"/>
    </row>
    <row r="29" spans="1:5" ht="15.75" customHeight="1">
      <c r="A29" s="197"/>
      <c r="B29" s="193" t="s">
        <v>108</v>
      </c>
      <c r="C29" s="194"/>
      <c r="D29" s="194"/>
      <c r="E29" s="194"/>
    </row>
    <row r="30" spans="1:5" ht="15.75" customHeight="1">
      <c r="A30" s="196" t="s">
        <v>145</v>
      </c>
      <c r="B30" s="190" t="s">
        <v>146</v>
      </c>
      <c r="C30" s="191"/>
      <c r="D30" s="191"/>
      <c r="E30" s="191"/>
    </row>
    <row r="31" spans="1:5" ht="15.75" customHeight="1">
      <c r="A31" s="196" t="s">
        <v>147</v>
      </c>
      <c r="B31" s="190" t="s">
        <v>148</v>
      </c>
      <c r="C31" s="191"/>
      <c r="D31" s="191"/>
      <c r="E31" s="191"/>
    </row>
    <row r="32" spans="1:5" ht="15.75" customHeight="1">
      <c r="A32" s="196" t="s">
        <v>149</v>
      </c>
      <c r="B32" s="198" t="s">
        <v>150</v>
      </c>
      <c r="C32" s="199"/>
      <c r="D32" s="199"/>
      <c r="E32" s="199"/>
    </row>
    <row r="33" spans="1:5" ht="15.75" customHeight="1">
      <c r="A33" s="196" t="s">
        <v>151</v>
      </c>
      <c r="B33" s="190" t="s">
        <v>152</v>
      </c>
      <c r="C33" s="191"/>
      <c r="D33" s="191"/>
      <c r="E33" s="191"/>
    </row>
    <row r="34" spans="1:5" ht="15.75" customHeight="1">
      <c r="A34" s="196" t="s">
        <v>153</v>
      </c>
      <c r="B34" s="190" t="s">
        <v>154</v>
      </c>
      <c r="C34" s="191"/>
      <c r="D34" s="191"/>
      <c r="E34" s="191"/>
    </row>
    <row r="35" spans="1:5" ht="15.75" customHeight="1">
      <c r="A35" s="196"/>
      <c r="B35" s="193" t="s">
        <v>155</v>
      </c>
      <c r="C35" s="194"/>
      <c r="D35" s="194"/>
      <c r="E35" s="194"/>
    </row>
    <row r="36" spans="1:5" ht="15" customHeight="1">
      <c r="A36" s="196" t="s">
        <v>156</v>
      </c>
      <c r="B36" s="190" t="s">
        <v>157</v>
      </c>
      <c r="C36" s="191"/>
      <c r="D36" s="191"/>
      <c r="E36" s="191"/>
    </row>
    <row r="37" spans="1:5" ht="15" customHeight="1">
      <c r="A37" s="196" t="s">
        <v>156</v>
      </c>
      <c r="B37" s="190" t="s">
        <v>158</v>
      </c>
      <c r="C37" s="191"/>
      <c r="D37" s="191"/>
      <c r="E37" s="191"/>
    </row>
    <row r="38" spans="1:5" ht="15" customHeight="1">
      <c r="A38" s="196" t="s">
        <v>156</v>
      </c>
      <c r="B38" s="190" t="s">
        <v>159</v>
      </c>
      <c r="C38" s="191"/>
      <c r="D38" s="191"/>
      <c r="E38" s="191"/>
    </row>
    <row r="39" spans="1:5" ht="15" customHeight="1">
      <c r="A39" s="196" t="s">
        <v>156</v>
      </c>
      <c r="B39" s="190" t="s">
        <v>160</v>
      </c>
      <c r="C39" s="191"/>
      <c r="D39" s="191"/>
      <c r="E39" s="191"/>
    </row>
    <row r="40" spans="1:5" ht="15" customHeight="1">
      <c r="A40" s="197"/>
      <c r="B40" s="193" t="s">
        <v>161</v>
      </c>
      <c r="C40" s="194"/>
      <c r="D40" s="194"/>
      <c r="E40" s="194"/>
    </row>
    <row r="41" spans="1:5" ht="15" customHeight="1">
      <c r="A41" s="200"/>
      <c r="B41" s="201" t="s">
        <v>162</v>
      </c>
      <c r="C41" s="203">
        <f>C35+C29+C17+C40</f>
        <v>3237</v>
      </c>
      <c r="D41" s="203">
        <f>D35+D29+D17+D40</f>
        <v>3237</v>
      </c>
      <c r="E41" s="203">
        <f>E35+E29+E17+E40</f>
        <v>1548</v>
      </c>
    </row>
    <row r="42" spans="1:5" ht="15" customHeight="1">
      <c r="A42" s="189" t="s">
        <v>163</v>
      </c>
      <c r="B42" s="190" t="s">
        <v>164</v>
      </c>
      <c r="C42" s="191"/>
      <c r="D42" s="191"/>
      <c r="E42" s="191"/>
    </row>
    <row r="43" spans="1:5" ht="15" customHeight="1">
      <c r="A43" s="189" t="s">
        <v>165</v>
      </c>
      <c r="B43" s="190" t="s">
        <v>166</v>
      </c>
      <c r="C43" s="191"/>
      <c r="D43" s="191"/>
      <c r="E43" s="191"/>
    </row>
    <row r="44" spans="1:5" ht="32.25" customHeight="1">
      <c r="A44" s="192"/>
      <c r="B44" s="193" t="s">
        <v>109</v>
      </c>
      <c r="C44" s="194"/>
      <c r="D44" s="194"/>
      <c r="E44" s="194"/>
    </row>
    <row r="45" spans="1:5" ht="15" customHeight="1">
      <c r="A45" s="196" t="s">
        <v>115</v>
      </c>
      <c r="B45" s="190" t="s">
        <v>26</v>
      </c>
      <c r="C45" s="191"/>
      <c r="D45" s="191"/>
      <c r="E45" s="191"/>
    </row>
    <row r="46" spans="1:5" ht="15" customHeight="1">
      <c r="A46" s="196" t="s">
        <v>116</v>
      </c>
      <c r="B46" s="190" t="s">
        <v>117</v>
      </c>
      <c r="C46" s="191"/>
      <c r="D46" s="191"/>
      <c r="E46" s="191"/>
    </row>
    <row r="47" spans="1:5" ht="15" customHeight="1">
      <c r="A47" s="196" t="s">
        <v>118</v>
      </c>
      <c r="B47" s="190" t="s">
        <v>119</v>
      </c>
      <c r="C47" s="191"/>
      <c r="D47" s="191"/>
      <c r="E47" s="191"/>
    </row>
    <row r="48" spans="1:5" ht="15" customHeight="1">
      <c r="A48" s="197"/>
      <c r="B48" s="193" t="s">
        <v>122</v>
      </c>
      <c r="C48" s="194"/>
      <c r="D48" s="194"/>
      <c r="E48" s="194"/>
    </row>
    <row r="49" spans="1:5" ht="32.25" customHeight="1">
      <c r="A49" s="196" t="s">
        <v>131</v>
      </c>
      <c r="B49" s="190" t="s">
        <v>167</v>
      </c>
      <c r="C49" s="191"/>
      <c r="D49" s="191"/>
      <c r="E49" s="191"/>
    </row>
    <row r="50" spans="1:5" ht="15.75" customHeight="1">
      <c r="A50" s="196"/>
      <c r="B50" s="190" t="s">
        <v>133</v>
      </c>
      <c r="C50" s="191"/>
      <c r="D50" s="191"/>
      <c r="E50" s="191"/>
    </row>
    <row r="51" spans="1:5" ht="15.75" customHeight="1">
      <c r="A51" s="196">
        <v>272</v>
      </c>
      <c r="B51" s="190" t="s">
        <v>134</v>
      </c>
      <c r="C51" s="191"/>
      <c r="D51" s="191"/>
      <c r="E51" s="191"/>
    </row>
    <row r="52" spans="1:5" ht="15.75" customHeight="1">
      <c r="A52" s="197">
        <v>276</v>
      </c>
      <c r="B52" s="193" t="s">
        <v>135</v>
      </c>
      <c r="C52" s="194"/>
      <c r="D52" s="194"/>
      <c r="E52" s="194"/>
    </row>
    <row r="53" spans="1:5" ht="15.75" customHeight="1">
      <c r="A53" s="200"/>
      <c r="B53" s="201" t="s">
        <v>136</v>
      </c>
      <c r="C53" s="203"/>
      <c r="D53" s="203"/>
      <c r="E53" s="203"/>
    </row>
    <row r="54" spans="1:5" ht="18.75" customHeight="1">
      <c r="A54" s="200" t="s">
        <v>137</v>
      </c>
      <c r="B54" s="201" t="s">
        <v>138</v>
      </c>
      <c r="C54" s="203"/>
      <c r="D54" s="203"/>
      <c r="E54" s="203"/>
    </row>
    <row r="55" spans="1:5" ht="12.75">
      <c r="A55" s="197">
        <v>277</v>
      </c>
      <c r="B55" s="193" t="s">
        <v>139</v>
      </c>
      <c r="C55" s="194">
        <f>C53+C41+C54</f>
        <v>3237</v>
      </c>
      <c r="D55" s="194">
        <f>D53+D41+D54</f>
        <v>3237</v>
      </c>
      <c r="E55" s="194">
        <f>E53+E41+E54</f>
        <v>1548</v>
      </c>
    </row>
  </sheetData>
  <sheetProtection selectLockedCells="1" selectUnlockedCells="1"/>
  <mergeCells count="1">
    <mergeCell ref="B2:E2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/>
  <headerFooter alignWithMargins="0">
    <oddHeader>&amp;C&amp;P/&amp;N</oddHeader>
    <oddFooter>&amp;L&amp;D&amp;C&amp;A&amp;R&amp;F</oddFooter>
  </headerFooter>
  <rowBreaks count="1" manualBreakCount="1">
    <brk id="4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E55"/>
  <sheetViews>
    <sheetView zoomScalePageLayoutView="0" workbookViewId="0" topLeftCell="A43">
      <selection activeCell="E54" sqref="E54"/>
    </sheetView>
  </sheetViews>
  <sheetFormatPr defaultColWidth="8.75" defaultRowHeight="18"/>
  <cols>
    <col min="1" max="1" width="13.58203125" style="3" customWidth="1"/>
    <col min="2" max="2" width="35.58203125" style="3" customWidth="1"/>
    <col min="3" max="3" width="7.08203125" style="3" customWidth="1"/>
    <col min="4" max="4" width="10.58203125" style="3" customWidth="1"/>
    <col min="5" max="5" width="9" style="3" customWidth="1"/>
    <col min="6" max="16384" width="8.75" style="3" customWidth="1"/>
  </cols>
  <sheetData>
    <row r="1" spans="1:5" ht="12.75">
      <c r="A1" s="50"/>
      <c r="B1" s="50"/>
      <c r="C1" s="50"/>
      <c r="D1" s="50"/>
      <c r="E1" s="50" t="s">
        <v>184</v>
      </c>
    </row>
    <row r="2" spans="1:5" ht="12.75">
      <c r="A2" s="52">
        <v>841907</v>
      </c>
      <c r="B2" s="240" t="s">
        <v>58</v>
      </c>
      <c r="C2" s="240"/>
      <c r="D2" s="240"/>
      <c r="E2" s="240"/>
    </row>
    <row r="3" spans="1:5" ht="12.75">
      <c r="A3" s="52">
        <v>18030</v>
      </c>
      <c r="B3" s="82" t="s">
        <v>22</v>
      </c>
      <c r="C3" s="206" t="s">
        <v>266</v>
      </c>
      <c r="D3" s="207" t="s">
        <v>60</v>
      </c>
      <c r="E3" s="82" t="s">
        <v>186</v>
      </c>
    </row>
    <row r="4" spans="1:5" ht="25.5">
      <c r="A4" s="59" t="s">
        <v>61</v>
      </c>
      <c r="B4" s="60" t="s">
        <v>62</v>
      </c>
      <c r="C4" s="208"/>
      <c r="D4" s="209"/>
      <c r="E4" s="209"/>
    </row>
    <row r="5" spans="1:5" ht="25.5">
      <c r="A5" s="59" t="s">
        <v>63</v>
      </c>
      <c r="B5" s="60" t="s">
        <v>64</v>
      </c>
      <c r="C5" s="208"/>
      <c r="D5" s="209"/>
      <c r="E5" s="209"/>
    </row>
    <row r="6" spans="1:5" ht="25.5">
      <c r="A6" s="59" t="s">
        <v>65</v>
      </c>
      <c r="B6" s="60" t="s">
        <v>66</v>
      </c>
      <c r="C6" s="208"/>
      <c r="D6" s="209"/>
      <c r="E6" s="209"/>
    </row>
    <row r="7" spans="1:5" ht="25.5">
      <c r="A7" s="59" t="s">
        <v>67</v>
      </c>
      <c r="B7" s="60" t="s">
        <v>68</v>
      </c>
      <c r="C7" s="208"/>
      <c r="D7" s="209"/>
      <c r="E7" s="209"/>
    </row>
    <row r="8" spans="1:5" ht="25.5">
      <c r="A8" s="59" t="s">
        <v>69</v>
      </c>
      <c r="B8" s="60" t="s">
        <v>70</v>
      </c>
      <c r="C8" s="208"/>
      <c r="D8" s="209"/>
      <c r="E8" s="209"/>
    </row>
    <row r="9" spans="1:5" ht="12.75">
      <c r="A9" s="59" t="s">
        <v>71</v>
      </c>
      <c r="B9" s="60" t="s">
        <v>72</v>
      </c>
      <c r="C9" s="208"/>
      <c r="D9" s="209"/>
      <c r="E9" s="209"/>
    </row>
    <row r="10" spans="1:5" ht="12.75">
      <c r="A10" s="62" t="s">
        <v>73</v>
      </c>
      <c r="B10" s="63" t="s">
        <v>74</v>
      </c>
      <c r="C10" s="140">
        <f>SUM(C4:C9)</f>
        <v>0</v>
      </c>
      <c r="D10" s="140">
        <f>SUM(D4:D9)</f>
        <v>0</v>
      </c>
      <c r="E10" s="140">
        <f>SUM(E4:E9)</f>
        <v>0</v>
      </c>
    </row>
    <row r="11" spans="1:5" ht="12.75">
      <c r="A11" s="59" t="s">
        <v>75</v>
      </c>
      <c r="B11" s="60" t="s">
        <v>76</v>
      </c>
      <c r="C11" s="208"/>
      <c r="D11" s="209"/>
      <c r="E11" s="209"/>
    </row>
    <row r="12" spans="1:5" ht="12.75">
      <c r="A12" s="59" t="s">
        <v>77</v>
      </c>
      <c r="B12" s="60" t="s">
        <v>78</v>
      </c>
      <c r="C12" s="208"/>
      <c r="D12" s="209"/>
      <c r="E12" s="209"/>
    </row>
    <row r="13" spans="1:5" ht="12.75">
      <c r="A13" s="59" t="s">
        <v>79</v>
      </c>
      <c r="B13" s="60" t="s">
        <v>80</v>
      </c>
      <c r="C13" s="208"/>
      <c r="D13" s="209"/>
      <c r="E13" s="209"/>
    </row>
    <row r="14" spans="1:5" ht="12.75">
      <c r="A14" s="59" t="s">
        <v>81</v>
      </c>
      <c r="B14" s="60" t="s">
        <v>82</v>
      </c>
      <c r="C14" s="208"/>
      <c r="D14" s="209"/>
      <c r="E14" s="209"/>
    </row>
    <row r="15" spans="1:5" ht="12.75">
      <c r="A15" s="59" t="s">
        <v>83</v>
      </c>
      <c r="B15" s="60" t="s">
        <v>84</v>
      </c>
      <c r="C15" s="208"/>
      <c r="D15" s="209"/>
      <c r="E15" s="209"/>
    </row>
    <row r="16" spans="1:5" ht="12.75">
      <c r="A16" s="59" t="s">
        <v>83</v>
      </c>
      <c r="B16" s="60" t="s">
        <v>85</v>
      </c>
      <c r="C16" s="208"/>
      <c r="D16" s="209"/>
      <c r="E16" s="209"/>
    </row>
    <row r="17" spans="1:5" ht="25.5">
      <c r="A17" s="62"/>
      <c r="B17" s="63" t="s">
        <v>86</v>
      </c>
      <c r="C17" s="140">
        <f>SUM(C11:C16)</f>
        <v>0</v>
      </c>
      <c r="D17" s="140">
        <f>SUM(D11:D16)</f>
        <v>0</v>
      </c>
      <c r="E17" s="140">
        <f>SUM(E11:E16)</f>
        <v>0</v>
      </c>
    </row>
    <row r="18" spans="1:5" ht="12.75">
      <c r="A18" s="59" t="s">
        <v>87</v>
      </c>
      <c r="B18" s="60" t="s">
        <v>88</v>
      </c>
      <c r="C18" s="208"/>
      <c r="D18" s="209"/>
      <c r="E18" s="209"/>
    </row>
    <row r="19" spans="1:5" ht="12.75">
      <c r="A19" s="59" t="s">
        <v>89</v>
      </c>
      <c r="B19" s="60" t="s">
        <v>90</v>
      </c>
      <c r="C19" s="208"/>
      <c r="D19" s="209"/>
      <c r="E19" s="209"/>
    </row>
    <row r="20" spans="1:5" ht="12.75">
      <c r="A20" s="59" t="s">
        <v>91</v>
      </c>
      <c r="B20" s="60" t="s">
        <v>92</v>
      </c>
      <c r="C20" s="208"/>
      <c r="D20" s="209"/>
      <c r="E20" s="209"/>
    </row>
    <row r="21" spans="1:5" ht="12.75">
      <c r="A21" s="59" t="s">
        <v>93</v>
      </c>
      <c r="B21" s="60" t="s">
        <v>94</v>
      </c>
      <c r="C21" s="208"/>
      <c r="D21" s="209"/>
      <c r="E21" s="209"/>
    </row>
    <row r="22" spans="1:5" ht="25.5">
      <c r="A22" s="59" t="s">
        <v>95</v>
      </c>
      <c r="B22" s="60" t="s">
        <v>96</v>
      </c>
      <c r="C22" s="208"/>
      <c r="D22" s="209"/>
      <c r="E22" s="209"/>
    </row>
    <row r="23" spans="1:5" ht="12.75">
      <c r="A23" s="67" t="s">
        <v>97</v>
      </c>
      <c r="B23" s="60" t="s">
        <v>98</v>
      </c>
      <c r="C23" s="208"/>
      <c r="D23" s="209"/>
      <c r="E23" s="210"/>
    </row>
    <row r="24" spans="1:5" ht="12.75">
      <c r="A24" s="67" t="s">
        <v>99</v>
      </c>
      <c r="B24" s="60" t="s">
        <v>100</v>
      </c>
      <c r="C24" s="208"/>
      <c r="D24" s="209"/>
      <c r="E24" s="210"/>
    </row>
    <row r="25" spans="1:5" ht="12.75">
      <c r="A25" s="67" t="s">
        <v>101</v>
      </c>
      <c r="B25" s="60" t="s">
        <v>102</v>
      </c>
      <c r="C25" s="208"/>
      <c r="D25" s="209"/>
      <c r="E25" s="210"/>
    </row>
    <row r="26" spans="1:5" ht="12.75">
      <c r="A26" s="56"/>
      <c r="B26" s="63" t="s">
        <v>103</v>
      </c>
      <c r="C26" s="140">
        <f>SUM(C18:C25)</f>
        <v>0</v>
      </c>
      <c r="D26" s="140">
        <f>SUM(D18:D25)</f>
        <v>0</v>
      </c>
      <c r="E26" s="211">
        <f>SUM(E18:E25)</f>
        <v>0</v>
      </c>
    </row>
    <row r="27" spans="1:5" ht="12.75">
      <c r="A27" s="67" t="s">
        <v>104</v>
      </c>
      <c r="B27" s="60" t="s">
        <v>105</v>
      </c>
      <c r="C27" s="140"/>
      <c r="D27" s="136"/>
      <c r="E27" s="211"/>
    </row>
    <row r="28" spans="1:5" ht="12.75">
      <c r="A28" s="67" t="s">
        <v>106</v>
      </c>
      <c r="B28" s="60" t="s">
        <v>107</v>
      </c>
      <c r="C28" s="208"/>
      <c r="D28" s="209"/>
      <c r="E28" s="210"/>
    </row>
    <row r="29" spans="1:5" ht="12.75">
      <c r="A29" s="56"/>
      <c r="B29" s="63" t="s">
        <v>108</v>
      </c>
      <c r="C29" s="140">
        <f>SUM(C26+C27+C28)</f>
        <v>0</v>
      </c>
      <c r="D29" s="140">
        <f>SUM(D26+D27+D28)</f>
        <v>0</v>
      </c>
      <c r="E29" s="211">
        <f>SUM(E26+E27+E28)</f>
        <v>0</v>
      </c>
    </row>
    <row r="30" spans="1:5" ht="12.75">
      <c r="A30" s="67" t="s">
        <v>145</v>
      </c>
      <c r="B30" s="60" t="s">
        <v>146</v>
      </c>
      <c r="C30" s="208"/>
      <c r="D30" s="209"/>
      <c r="E30" s="210"/>
    </row>
    <row r="31" spans="1:5" ht="12.75">
      <c r="A31" s="67" t="s">
        <v>147</v>
      </c>
      <c r="B31" s="60" t="s">
        <v>148</v>
      </c>
      <c r="C31" s="208"/>
      <c r="D31" s="209"/>
      <c r="E31" s="210"/>
    </row>
    <row r="32" spans="1:5" ht="12.75">
      <c r="A32" s="67" t="s">
        <v>149</v>
      </c>
      <c r="B32" s="92" t="s">
        <v>150</v>
      </c>
      <c r="C32" s="212"/>
      <c r="D32" s="213"/>
      <c r="E32" s="214"/>
    </row>
    <row r="33" spans="1:5" ht="12.75">
      <c r="A33" s="67" t="s">
        <v>151</v>
      </c>
      <c r="B33" s="60" t="s">
        <v>152</v>
      </c>
      <c r="C33" s="208"/>
      <c r="D33" s="209"/>
      <c r="E33" s="210"/>
    </row>
    <row r="34" spans="1:5" ht="12.75">
      <c r="A34" s="67" t="s">
        <v>153</v>
      </c>
      <c r="B34" s="60" t="s">
        <v>154</v>
      </c>
      <c r="C34" s="208"/>
      <c r="D34" s="209"/>
      <c r="E34" s="210"/>
    </row>
    <row r="35" spans="1:5" ht="12.75">
      <c r="A35" s="67"/>
      <c r="B35" s="63" t="s">
        <v>155</v>
      </c>
      <c r="C35" s="140">
        <f>SUM(C30:C34)</f>
        <v>0</v>
      </c>
      <c r="D35" s="140">
        <f>SUM(D30:D34)</f>
        <v>0</v>
      </c>
      <c r="E35" s="211">
        <f>SUM(E30:E34)</f>
        <v>0</v>
      </c>
    </row>
    <row r="36" spans="1:5" ht="12.75">
      <c r="A36" s="67" t="s">
        <v>156</v>
      </c>
      <c r="B36" s="60" t="s">
        <v>157</v>
      </c>
      <c r="C36" s="208"/>
      <c r="D36" s="209"/>
      <c r="E36" s="210"/>
    </row>
    <row r="37" spans="1:5" ht="12.75">
      <c r="A37" s="67" t="s">
        <v>156</v>
      </c>
      <c r="B37" s="60" t="s">
        <v>158</v>
      </c>
      <c r="C37" s="208"/>
      <c r="D37" s="209"/>
      <c r="E37" s="210"/>
    </row>
    <row r="38" spans="1:5" ht="12.75">
      <c r="A38" s="67" t="s">
        <v>156</v>
      </c>
      <c r="B38" s="60" t="s">
        <v>159</v>
      </c>
      <c r="C38" s="208"/>
      <c r="D38" s="209"/>
      <c r="E38" s="209"/>
    </row>
    <row r="39" spans="1:5" ht="12.75">
      <c r="A39" s="67" t="s">
        <v>156</v>
      </c>
      <c r="B39" s="60" t="s">
        <v>160</v>
      </c>
      <c r="C39" s="208"/>
      <c r="D39" s="209"/>
      <c r="E39" s="209"/>
    </row>
    <row r="40" spans="1:5" ht="12.75">
      <c r="A40" s="56"/>
      <c r="B40" s="63" t="s">
        <v>161</v>
      </c>
      <c r="C40" s="140">
        <f>SUM(C36:C39)</f>
        <v>0</v>
      </c>
      <c r="D40" s="140">
        <f>SUM(D36:D39)</f>
        <v>0</v>
      </c>
      <c r="E40" s="180">
        <f>SUM(E36:E39)</f>
        <v>0</v>
      </c>
    </row>
    <row r="41" spans="1:5" ht="12.75">
      <c r="A41" s="73"/>
      <c r="B41" s="74" t="s">
        <v>162</v>
      </c>
      <c r="C41" s="185">
        <f>C35+C29+C17+C40</f>
        <v>0</v>
      </c>
      <c r="D41" s="185">
        <f>D35+D29+D17+D40</f>
        <v>0</v>
      </c>
      <c r="E41" s="215">
        <f>E35+E29+E17+E40</f>
        <v>0</v>
      </c>
    </row>
    <row r="42" spans="1:5" ht="12.75">
      <c r="A42" s="59" t="s">
        <v>163</v>
      </c>
      <c r="B42" s="60" t="s">
        <v>164</v>
      </c>
      <c r="C42" s="208"/>
      <c r="D42" s="209"/>
      <c r="E42" s="216"/>
    </row>
    <row r="43" spans="1:5" ht="25.5">
      <c r="A43" s="59" t="s">
        <v>165</v>
      </c>
      <c r="B43" s="60" t="s">
        <v>166</v>
      </c>
      <c r="C43" s="208"/>
      <c r="D43" s="209"/>
      <c r="E43" s="216"/>
    </row>
    <row r="44" spans="1:5" ht="25.5">
      <c r="A44" s="62"/>
      <c r="B44" s="63" t="s">
        <v>109</v>
      </c>
      <c r="C44" s="140">
        <f>SUM(C42:C43)</f>
        <v>0</v>
      </c>
      <c r="D44" s="140">
        <f>SUM(D42:D43)</f>
        <v>0</v>
      </c>
      <c r="E44" s="180">
        <f>SUM(E42:E43)</f>
        <v>0</v>
      </c>
    </row>
    <row r="45" spans="1:5" ht="12.75">
      <c r="A45" s="67" t="s">
        <v>115</v>
      </c>
      <c r="B45" s="60" t="s">
        <v>26</v>
      </c>
      <c r="C45" s="208"/>
      <c r="D45" s="209"/>
      <c r="E45" s="216"/>
    </row>
    <row r="46" spans="1:5" ht="12.75">
      <c r="A46" s="67" t="s">
        <v>116</v>
      </c>
      <c r="B46" s="60" t="s">
        <v>117</v>
      </c>
      <c r="C46" s="208"/>
      <c r="D46" s="209"/>
      <c r="E46" s="216"/>
    </row>
    <row r="47" spans="1:5" ht="12.75">
      <c r="A47" s="67" t="s">
        <v>118</v>
      </c>
      <c r="B47" s="60" t="s">
        <v>119</v>
      </c>
      <c r="C47" s="208"/>
      <c r="D47" s="209"/>
      <c r="E47" s="216"/>
    </row>
    <row r="48" spans="1:5" ht="12.75">
      <c r="A48" s="56"/>
      <c r="B48" s="63" t="s">
        <v>122</v>
      </c>
      <c r="C48" s="140">
        <f>SUM(C45:C47)</f>
        <v>0</v>
      </c>
      <c r="D48" s="140">
        <f>SUM(D45:D47)</f>
        <v>0</v>
      </c>
      <c r="E48" s="180">
        <f>SUM(E45:E47)</f>
        <v>0</v>
      </c>
    </row>
    <row r="49" spans="1:5" ht="25.5">
      <c r="A49" s="67" t="s">
        <v>131</v>
      </c>
      <c r="B49" s="60" t="s">
        <v>167</v>
      </c>
      <c r="C49" s="208"/>
      <c r="D49" s="209"/>
      <c r="E49" s="216"/>
    </row>
    <row r="50" spans="1:5" ht="25.5">
      <c r="A50" s="67"/>
      <c r="B50" s="60" t="s">
        <v>133</v>
      </c>
      <c r="C50" s="208"/>
      <c r="D50" s="209"/>
      <c r="E50" s="216"/>
    </row>
    <row r="51" spans="1:5" ht="12.75">
      <c r="A51" s="67">
        <v>272</v>
      </c>
      <c r="B51" s="60" t="s">
        <v>134</v>
      </c>
      <c r="C51" s="208"/>
      <c r="D51" s="209"/>
      <c r="E51" s="216"/>
    </row>
    <row r="52" spans="1:5" ht="12.75">
      <c r="A52" s="56">
        <v>276</v>
      </c>
      <c r="B52" s="63" t="s">
        <v>135</v>
      </c>
      <c r="C52" s="140">
        <f>SUM(C49:C51)</f>
        <v>0</v>
      </c>
      <c r="D52" s="140">
        <f>SUM(D49:D51)</f>
        <v>0</v>
      </c>
      <c r="E52" s="180">
        <f>SUM(E49:E51)</f>
        <v>0</v>
      </c>
    </row>
    <row r="53" spans="1:5" ht="12.75">
      <c r="A53" s="73"/>
      <c r="B53" s="74" t="s">
        <v>136</v>
      </c>
      <c r="C53" s="185">
        <f>C48+C52+C44</f>
        <v>0</v>
      </c>
      <c r="D53" s="185">
        <f>D48+D52+D44</f>
        <v>0</v>
      </c>
      <c r="E53" s="215">
        <f>E48+E52+E44</f>
        <v>0</v>
      </c>
    </row>
    <row r="54" spans="1:5" ht="12.75">
      <c r="A54" s="73" t="s">
        <v>137</v>
      </c>
      <c r="B54" s="74" t="s">
        <v>138</v>
      </c>
      <c r="C54" s="185"/>
      <c r="D54" s="217">
        <v>115784</v>
      </c>
      <c r="E54" s="218">
        <v>115784</v>
      </c>
    </row>
    <row r="55" spans="1:5" ht="12.75">
      <c r="A55" s="56">
        <v>277</v>
      </c>
      <c r="B55" s="63" t="s">
        <v>139</v>
      </c>
      <c r="C55" s="140">
        <f>C53+C41+C54</f>
        <v>0</v>
      </c>
      <c r="D55" s="139">
        <f>D53+D41+D54</f>
        <v>115784</v>
      </c>
      <c r="E55" s="180">
        <f>E53+E41+E54</f>
        <v>115784</v>
      </c>
    </row>
  </sheetData>
  <sheetProtection selectLockedCells="1" selectUnlockedCells="1"/>
  <mergeCells count="1">
    <mergeCell ref="B2:E2"/>
  </mergeCells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/>
  <headerFooter alignWithMargins="0">
    <oddHeader>&amp;L&amp;A</oddHeader>
    <oddFooter>&amp;L&amp;D&amp;C&amp;A&amp;R&amp;F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55"/>
  <sheetViews>
    <sheetView zoomScalePageLayoutView="0" workbookViewId="0" topLeftCell="A37">
      <selection activeCell="F44" sqref="F44"/>
    </sheetView>
  </sheetViews>
  <sheetFormatPr defaultColWidth="8.75" defaultRowHeight="18"/>
  <cols>
    <col min="1" max="1" width="7.33203125" style="219" customWidth="1"/>
    <col min="2" max="2" width="36" style="3" customWidth="1"/>
    <col min="3" max="3" width="6.25" style="3" customWidth="1"/>
    <col min="4" max="4" width="10.25" style="3" customWidth="1"/>
    <col min="5" max="5" width="8.75" style="3" customWidth="1"/>
    <col min="6" max="6" width="14" style="3" customWidth="1"/>
    <col min="7" max="16384" width="8.75" style="3" customWidth="1"/>
  </cols>
  <sheetData>
    <row r="1" spans="1:5" ht="12.75">
      <c r="A1" s="220"/>
      <c r="B1" s="50"/>
      <c r="C1" s="50"/>
      <c r="D1" s="50"/>
      <c r="E1" s="50"/>
    </row>
    <row r="2" spans="1:5" ht="12.75">
      <c r="A2" s="221">
        <v>999000</v>
      </c>
      <c r="B2" s="242" t="s">
        <v>58</v>
      </c>
      <c r="C2" s="242"/>
      <c r="D2" s="242"/>
      <c r="E2" s="242"/>
    </row>
    <row r="3" spans="1:5" ht="12.75">
      <c r="A3" s="221" t="s">
        <v>267</v>
      </c>
      <c r="B3" s="82" t="s">
        <v>24</v>
      </c>
      <c r="C3" s="206" t="s">
        <v>266</v>
      </c>
      <c r="D3" s="82" t="s">
        <v>272</v>
      </c>
      <c r="E3" s="222" t="s">
        <v>273</v>
      </c>
    </row>
    <row r="4" spans="1:5" ht="32.25" customHeight="1">
      <c r="A4" s="223" t="s">
        <v>61</v>
      </c>
      <c r="B4" s="60" t="s">
        <v>62</v>
      </c>
      <c r="C4" s="208"/>
      <c r="D4" s="209"/>
      <c r="E4" s="209"/>
    </row>
    <row r="5" spans="1:5" ht="35.25" customHeight="1">
      <c r="A5" s="223" t="s">
        <v>63</v>
      </c>
      <c r="B5" s="60" t="s">
        <v>64</v>
      </c>
      <c r="C5" s="208"/>
      <c r="D5" s="209"/>
      <c r="E5" s="209"/>
    </row>
    <row r="6" spans="1:5" ht="28.5" customHeight="1">
      <c r="A6" s="223" t="s">
        <v>65</v>
      </c>
      <c r="B6" s="60" t="s">
        <v>66</v>
      </c>
      <c r="C6" s="208"/>
      <c r="D6" s="209"/>
      <c r="E6" s="209"/>
    </row>
    <row r="7" spans="1:5" ht="22.5" customHeight="1">
      <c r="A7" s="223" t="s">
        <v>67</v>
      </c>
      <c r="B7" s="60" t="s">
        <v>68</v>
      </c>
      <c r="C7" s="208"/>
      <c r="D7" s="209"/>
      <c r="E7" s="209"/>
    </row>
    <row r="8" spans="1:5" ht="28.5" customHeight="1">
      <c r="A8" s="223" t="s">
        <v>69</v>
      </c>
      <c r="B8" s="60" t="s">
        <v>70</v>
      </c>
      <c r="C8" s="208"/>
      <c r="D8" s="209"/>
      <c r="E8" s="209"/>
    </row>
    <row r="9" spans="1:5" ht="15" customHeight="1">
      <c r="A9" s="223" t="s">
        <v>71</v>
      </c>
      <c r="B9" s="60" t="s">
        <v>72</v>
      </c>
      <c r="C9" s="208"/>
      <c r="D9" s="209"/>
      <c r="E9" s="209"/>
    </row>
    <row r="10" spans="1:5" ht="15" customHeight="1">
      <c r="A10" s="224" t="s">
        <v>73</v>
      </c>
      <c r="B10" s="63" t="s">
        <v>74</v>
      </c>
      <c r="C10" s="140">
        <f>SUM(C4:C9)</f>
        <v>0</v>
      </c>
      <c r="D10" s="140">
        <f>SUM(D4:D9)</f>
        <v>0</v>
      </c>
      <c r="E10" s="140">
        <f>SUM(E4:E9)</f>
        <v>0</v>
      </c>
    </row>
    <row r="11" spans="1:5" ht="15" customHeight="1">
      <c r="A11" s="223" t="s">
        <v>75</v>
      </c>
      <c r="B11" s="60" t="s">
        <v>76</v>
      </c>
      <c r="C11" s="208"/>
      <c r="D11" s="209"/>
      <c r="E11" s="209"/>
    </row>
    <row r="12" spans="1:5" ht="15" customHeight="1">
      <c r="A12" s="223" t="s">
        <v>77</v>
      </c>
      <c r="B12" s="60" t="s">
        <v>78</v>
      </c>
      <c r="C12" s="208"/>
      <c r="D12" s="209"/>
      <c r="E12" s="209"/>
    </row>
    <row r="13" spans="1:5" ht="15" customHeight="1">
      <c r="A13" s="223" t="s">
        <v>79</v>
      </c>
      <c r="B13" s="60" t="s">
        <v>80</v>
      </c>
      <c r="C13" s="208"/>
      <c r="D13" s="209"/>
      <c r="E13" s="209"/>
    </row>
    <row r="14" spans="1:5" ht="15" customHeight="1">
      <c r="A14" s="223" t="s">
        <v>81</v>
      </c>
      <c r="B14" s="60" t="s">
        <v>82</v>
      </c>
      <c r="C14" s="208"/>
      <c r="D14" s="209"/>
      <c r="E14" s="209"/>
    </row>
    <row r="15" spans="1:5" ht="15" customHeight="1">
      <c r="A15" s="223" t="s">
        <v>83</v>
      </c>
      <c r="B15" s="60" t="s">
        <v>84</v>
      </c>
      <c r="C15" s="208"/>
      <c r="D15" s="209"/>
      <c r="E15" s="209"/>
    </row>
    <row r="16" spans="1:5" ht="15" customHeight="1">
      <c r="A16" s="223" t="s">
        <v>83</v>
      </c>
      <c r="B16" s="60" t="s">
        <v>85</v>
      </c>
      <c r="C16" s="208"/>
      <c r="D16" s="209"/>
      <c r="E16" s="209"/>
    </row>
    <row r="17" spans="1:5" ht="28.5" customHeight="1">
      <c r="A17" s="224"/>
      <c r="B17" s="63" t="s">
        <v>86</v>
      </c>
      <c r="C17" s="140">
        <f>SUM(C11:C16)</f>
        <v>0</v>
      </c>
      <c r="D17" s="140">
        <f>SUM(D11:D16)</f>
        <v>0</v>
      </c>
      <c r="E17" s="140">
        <f>SUM(E11:E16)</f>
        <v>0</v>
      </c>
    </row>
    <row r="18" spans="1:5" ht="17.25" customHeight="1">
      <c r="A18" s="223" t="s">
        <v>87</v>
      </c>
      <c r="B18" s="60" t="s">
        <v>88</v>
      </c>
      <c r="C18" s="208"/>
      <c r="D18" s="209"/>
      <c r="E18" s="209"/>
    </row>
    <row r="19" spans="1:5" ht="17.25" customHeight="1">
      <c r="A19" s="223" t="s">
        <v>89</v>
      </c>
      <c r="B19" s="60" t="s">
        <v>90</v>
      </c>
      <c r="C19" s="208"/>
      <c r="D19" s="209"/>
      <c r="E19" s="209"/>
    </row>
    <row r="20" spans="1:5" ht="17.25" customHeight="1">
      <c r="A20" s="223" t="s">
        <v>91</v>
      </c>
      <c r="B20" s="60" t="s">
        <v>92</v>
      </c>
      <c r="C20" s="208"/>
      <c r="D20" s="209"/>
      <c r="E20" s="209"/>
    </row>
    <row r="21" spans="1:5" ht="17.25" customHeight="1">
      <c r="A21" s="223" t="s">
        <v>93</v>
      </c>
      <c r="B21" s="60" t="s">
        <v>94</v>
      </c>
      <c r="C21" s="208"/>
      <c r="D21" s="209"/>
      <c r="E21" s="209"/>
    </row>
    <row r="22" spans="1:5" ht="31.5" customHeight="1">
      <c r="A22" s="223" t="s">
        <v>95</v>
      </c>
      <c r="B22" s="60" t="s">
        <v>96</v>
      </c>
      <c r="C22" s="208"/>
      <c r="D22" s="209"/>
      <c r="E22" s="209"/>
    </row>
    <row r="23" spans="1:5" ht="12.75">
      <c r="A23" s="225" t="s">
        <v>97</v>
      </c>
      <c r="B23" s="60" t="s">
        <v>98</v>
      </c>
      <c r="C23" s="208"/>
      <c r="D23" s="209"/>
      <c r="E23" s="210"/>
    </row>
    <row r="24" spans="1:5" ht="12.75">
      <c r="A24" s="225" t="s">
        <v>99</v>
      </c>
      <c r="B24" s="60" t="s">
        <v>100</v>
      </c>
      <c r="C24" s="208"/>
      <c r="D24" s="209"/>
      <c r="E24" s="210"/>
    </row>
    <row r="25" spans="1:5" ht="12.75">
      <c r="A25" s="225" t="s">
        <v>101</v>
      </c>
      <c r="B25" s="60" t="s">
        <v>102</v>
      </c>
      <c r="C25" s="208"/>
      <c r="D25" s="209"/>
      <c r="E25" s="210"/>
    </row>
    <row r="26" spans="1:5" ht="12.75">
      <c r="A26" s="226"/>
      <c r="B26" s="63" t="s">
        <v>103</v>
      </c>
      <c r="C26" s="140">
        <f>SUM(C18:C25)</f>
        <v>0</v>
      </c>
      <c r="D26" s="140">
        <f>SUM(D18:D25)</f>
        <v>0</v>
      </c>
      <c r="E26" s="211">
        <f>SUM(E18:E25)</f>
        <v>0</v>
      </c>
    </row>
    <row r="27" spans="1:5" ht="12.75">
      <c r="A27" s="225" t="s">
        <v>104</v>
      </c>
      <c r="B27" s="60" t="s">
        <v>105</v>
      </c>
      <c r="C27" s="140"/>
      <c r="D27" s="136"/>
      <c r="E27" s="211"/>
    </row>
    <row r="28" spans="1:5" ht="12.75">
      <c r="A28" s="225" t="s">
        <v>106</v>
      </c>
      <c r="B28" s="60" t="s">
        <v>107</v>
      </c>
      <c r="C28" s="208"/>
      <c r="D28" s="209"/>
      <c r="E28" s="210"/>
    </row>
    <row r="29" spans="1:5" ht="21" customHeight="1">
      <c r="A29" s="226"/>
      <c r="B29" s="63" t="s">
        <v>108</v>
      </c>
      <c r="C29" s="140">
        <f>SUM(C26+C27+C28)</f>
        <v>0</v>
      </c>
      <c r="D29" s="140">
        <f>SUM(D26+D27+D28)</f>
        <v>0</v>
      </c>
      <c r="E29" s="211">
        <f>SUM(E26+E27+E28)</f>
        <v>0</v>
      </c>
    </row>
    <row r="30" spans="1:5" ht="12.75">
      <c r="A30" s="225" t="s">
        <v>145</v>
      </c>
      <c r="B30" s="60" t="s">
        <v>146</v>
      </c>
      <c r="C30" s="208"/>
      <c r="D30" s="209"/>
      <c r="E30" s="210"/>
    </row>
    <row r="31" spans="1:5" ht="12.75">
      <c r="A31" s="225" t="s">
        <v>147</v>
      </c>
      <c r="B31" s="60" t="s">
        <v>148</v>
      </c>
      <c r="C31" s="208"/>
      <c r="D31" s="209"/>
      <c r="E31" s="210"/>
    </row>
    <row r="32" spans="1:5" ht="12.75">
      <c r="A32" s="225" t="s">
        <v>149</v>
      </c>
      <c r="B32" s="92" t="s">
        <v>150</v>
      </c>
      <c r="C32" s="212"/>
      <c r="D32" s="213"/>
      <c r="E32" s="214"/>
    </row>
    <row r="33" spans="1:5" ht="12.75">
      <c r="A33" s="225" t="s">
        <v>151</v>
      </c>
      <c r="B33" s="60" t="s">
        <v>152</v>
      </c>
      <c r="C33" s="208"/>
      <c r="D33" s="209"/>
      <c r="E33" s="210"/>
    </row>
    <row r="34" spans="1:5" ht="12.75">
      <c r="A34" s="225" t="s">
        <v>153</v>
      </c>
      <c r="B34" s="60" t="s">
        <v>154</v>
      </c>
      <c r="C34" s="208"/>
      <c r="D34" s="209"/>
      <c r="E34" s="210"/>
    </row>
    <row r="35" spans="1:5" ht="16.5" customHeight="1">
      <c r="A35" s="225"/>
      <c r="B35" s="63" t="s">
        <v>155</v>
      </c>
      <c r="C35" s="140">
        <f>SUM(C30:C34)</f>
        <v>0</v>
      </c>
      <c r="D35" s="140">
        <f>SUM(D30:D34)</f>
        <v>0</v>
      </c>
      <c r="E35" s="211">
        <f>SUM(E30:E34)</f>
        <v>0</v>
      </c>
    </row>
    <row r="36" spans="1:5" ht="16.5" customHeight="1">
      <c r="A36" s="225" t="s">
        <v>156</v>
      </c>
      <c r="B36" s="60" t="s">
        <v>157</v>
      </c>
      <c r="C36" s="208"/>
      <c r="D36" s="209"/>
      <c r="E36" s="210"/>
    </row>
    <row r="37" spans="1:5" ht="16.5" customHeight="1">
      <c r="A37" s="225" t="s">
        <v>156</v>
      </c>
      <c r="B37" s="60" t="s">
        <v>158</v>
      </c>
      <c r="C37" s="208"/>
      <c r="D37" s="209"/>
      <c r="E37" s="210"/>
    </row>
    <row r="38" spans="1:5" ht="16.5" customHeight="1">
      <c r="A38" s="225" t="s">
        <v>156</v>
      </c>
      <c r="B38" s="60" t="s">
        <v>159</v>
      </c>
      <c r="C38" s="208"/>
      <c r="D38" s="209"/>
      <c r="E38" s="209"/>
    </row>
    <row r="39" spans="1:5" ht="16.5" customHeight="1">
      <c r="A39" s="225" t="s">
        <v>156</v>
      </c>
      <c r="B39" s="60" t="s">
        <v>160</v>
      </c>
      <c r="C39" s="208"/>
      <c r="D39" s="209"/>
      <c r="E39" s="209"/>
    </row>
    <row r="40" spans="1:5" ht="16.5" customHeight="1">
      <c r="A40" s="226"/>
      <c r="B40" s="63" t="s">
        <v>161</v>
      </c>
      <c r="C40" s="140">
        <f>SUM(C36:C39)</f>
        <v>0</v>
      </c>
      <c r="D40" s="140">
        <f>SUM(D36:D39)</f>
        <v>0</v>
      </c>
      <c r="E40" s="180">
        <f>SUM(E36:E39)</f>
        <v>0</v>
      </c>
    </row>
    <row r="41" spans="1:5" ht="16.5" customHeight="1">
      <c r="A41" s="227"/>
      <c r="B41" s="74" t="s">
        <v>162</v>
      </c>
      <c r="C41" s="185">
        <f>C35+C29+C17+C40</f>
        <v>0</v>
      </c>
      <c r="D41" s="185">
        <f>D35+D29+D17+D40</f>
        <v>0</v>
      </c>
      <c r="E41" s="215">
        <f>E35+E29+E17+E40</f>
        <v>0</v>
      </c>
    </row>
    <row r="42" spans="1:5" ht="16.5" customHeight="1">
      <c r="A42" s="223" t="s">
        <v>163</v>
      </c>
      <c r="B42" s="60" t="s">
        <v>164</v>
      </c>
      <c r="C42" s="208"/>
      <c r="D42" s="209"/>
      <c r="E42" s="216"/>
    </row>
    <row r="43" spans="1:5" ht="16.5" customHeight="1">
      <c r="A43" s="223" t="s">
        <v>165</v>
      </c>
      <c r="B43" s="60" t="s">
        <v>166</v>
      </c>
      <c r="C43" s="208"/>
      <c r="D43" s="209"/>
      <c r="E43" s="228">
        <v>19118</v>
      </c>
    </row>
    <row r="44" spans="1:6" s="23" customFormat="1" ht="59.25" customHeight="1">
      <c r="A44" s="229"/>
      <c r="B44" s="193" t="s">
        <v>109</v>
      </c>
      <c r="C44" s="195">
        <f>SUM(C42:C43)</f>
        <v>0</v>
      </c>
      <c r="D44" s="195">
        <f>SUM(D42:D43)</f>
        <v>0</v>
      </c>
      <c r="E44" s="230">
        <f>SUM(E42:E43)</f>
        <v>19118</v>
      </c>
      <c r="F44" s="123" t="s">
        <v>268</v>
      </c>
    </row>
    <row r="45" spans="1:5" ht="18" customHeight="1">
      <c r="A45" s="225" t="s">
        <v>115</v>
      </c>
      <c r="B45" s="60" t="s">
        <v>26</v>
      </c>
      <c r="C45" s="208"/>
      <c r="D45" s="209"/>
      <c r="E45" s="216"/>
    </row>
    <row r="46" spans="1:5" ht="18" customHeight="1">
      <c r="A46" s="225" t="s">
        <v>116</v>
      </c>
      <c r="B46" s="60" t="s">
        <v>117</v>
      </c>
      <c r="C46" s="208"/>
      <c r="D46" s="209"/>
      <c r="E46" s="216"/>
    </row>
    <row r="47" spans="1:5" ht="18" customHeight="1">
      <c r="A47" s="225" t="s">
        <v>118</v>
      </c>
      <c r="B47" s="60" t="s">
        <v>119</v>
      </c>
      <c r="C47" s="208"/>
      <c r="D47" s="209"/>
      <c r="E47" s="216"/>
    </row>
    <row r="48" spans="1:5" ht="18" customHeight="1">
      <c r="A48" s="226"/>
      <c r="B48" s="63" t="s">
        <v>122</v>
      </c>
      <c r="C48" s="140">
        <f>SUM(C45:C47)</f>
        <v>0</v>
      </c>
      <c r="D48" s="140">
        <f>SUM(D45:D47)</f>
        <v>0</v>
      </c>
      <c r="E48" s="180">
        <f>SUM(E45:E47)</f>
        <v>0</v>
      </c>
    </row>
    <row r="49" spans="1:5" ht="27.75" customHeight="1">
      <c r="A49" s="225" t="s">
        <v>131</v>
      </c>
      <c r="B49" s="60" t="s">
        <v>167</v>
      </c>
      <c r="C49" s="208"/>
      <c r="D49" s="209"/>
      <c r="E49" s="216"/>
    </row>
    <row r="50" spans="1:5" ht="31.5" customHeight="1">
      <c r="A50" s="225"/>
      <c r="B50" s="60" t="s">
        <v>133</v>
      </c>
      <c r="C50" s="208"/>
      <c r="D50" s="209"/>
      <c r="E50" s="216"/>
    </row>
    <row r="51" spans="1:5" ht="18" customHeight="1">
      <c r="A51" s="225">
        <v>272</v>
      </c>
      <c r="B51" s="60" t="s">
        <v>134</v>
      </c>
      <c r="C51" s="208"/>
      <c r="D51" s="209"/>
      <c r="E51" s="216"/>
    </row>
    <row r="52" spans="1:5" ht="18" customHeight="1">
      <c r="A52" s="226">
        <v>276</v>
      </c>
      <c r="B52" s="63" t="s">
        <v>135</v>
      </c>
      <c r="C52" s="140">
        <f>SUM(C49:C51)</f>
        <v>0</v>
      </c>
      <c r="D52" s="140">
        <f>SUM(D49:D51)</f>
        <v>0</v>
      </c>
      <c r="E52" s="180">
        <f>SUM(E49:E51)</f>
        <v>0</v>
      </c>
    </row>
    <row r="53" spans="1:5" ht="12.75">
      <c r="A53" s="227"/>
      <c r="B53" s="74" t="s">
        <v>136</v>
      </c>
      <c r="C53" s="185">
        <f>C48+C52+C44</f>
        <v>0</v>
      </c>
      <c r="D53" s="185">
        <f>D48+D52+D44</f>
        <v>0</v>
      </c>
      <c r="E53" s="215">
        <f>E48+E52+E44</f>
        <v>19118</v>
      </c>
    </row>
    <row r="54" spans="1:5" ht="12.75">
      <c r="A54" s="227" t="s">
        <v>137</v>
      </c>
      <c r="B54" s="74" t="s">
        <v>138</v>
      </c>
      <c r="C54" s="185"/>
      <c r="D54" s="231"/>
      <c r="E54" s="218"/>
    </row>
    <row r="55" spans="1:5" ht="12.75">
      <c r="A55" s="226">
        <v>277</v>
      </c>
      <c r="B55" s="63" t="s">
        <v>139</v>
      </c>
      <c r="C55" s="140">
        <f>C53+C41+C54</f>
        <v>0</v>
      </c>
      <c r="D55" s="140">
        <f>D53+D41+D54</f>
        <v>0</v>
      </c>
      <c r="E55" s="232">
        <f>E53+E41+E54</f>
        <v>19118</v>
      </c>
    </row>
  </sheetData>
  <sheetProtection selectLockedCells="1" selectUnlockedCells="1"/>
  <mergeCells count="1">
    <mergeCell ref="B2:E2"/>
  </mergeCells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/>
  <headerFooter alignWithMargins="0">
    <oddHeader>&amp;R&amp;A</oddHeader>
    <oddFooter>&amp;L&amp;D&amp;C&amp;A&amp;R&amp;F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F68"/>
  <sheetViews>
    <sheetView zoomScaleSheetLayoutView="86" zoomScalePageLayoutView="0" workbookViewId="0" topLeftCell="A39">
      <selection activeCell="E63" sqref="E63"/>
    </sheetView>
  </sheetViews>
  <sheetFormatPr defaultColWidth="8.75" defaultRowHeight="18"/>
  <cols>
    <col min="1" max="1" width="8.75" style="3" customWidth="1"/>
    <col min="2" max="2" width="43" style="3" customWidth="1"/>
    <col min="3" max="3" width="6.75" style="49" customWidth="1"/>
    <col min="4" max="4" width="8.91015625" style="49" customWidth="1"/>
    <col min="5" max="5" width="10.08203125" style="49" customWidth="1"/>
    <col min="6" max="16384" width="8.75" style="3" customWidth="1"/>
  </cols>
  <sheetData>
    <row r="1" spans="1:5" ht="12.75">
      <c r="A1" s="50"/>
      <c r="B1" s="50"/>
      <c r="C1" s="51"/>
      <c r="D1" s="51"/>
      <c r="E1" s="51"/>
    </row>
    <row r="2" spans="1:5" ht="12.75">
      <c r="A2" s="52">
        <v>841112</v>
      </c>
      <c r="B2" s="53" t="s">
        <v>58</v>
      </c>
      <c r="C2" s="54"/>
      <c r="D2" s="55"/>
      <c r="E2" s="55" t="s">
        <v>184</v>
      </c>
    </row>
    <row r="3" spans="1:5" ht="12.75">
      <c r="A3" s="52" t="s">
        <v>59</v>
      </c>
      <c r="B3" s="56" t="s">
        <v>4</v>
      </c>
      <c r="C3" s="57">
        <v>2017</v>
      </c>
      <c r="D3" s="58" t="s">
        <v>60</v>
      </c>
      <c r="E3" s="234">
        <v>42916</v>
      </c>
    </row>
    <row r="4" spans="1:5" ht="15.75" customHeight="1">
      <c r="A4" s="59" t="s">
        <v>61</v>
      </c>
      <c r="B4" s="60" t="s">
        <v>62</v>
      </c>
      <c r="C4" s="61"/>
      <c r="D4" s="61"/>
      <c r="E4" s="61"/>
    </row>
    <row r="5" spans="1:5" ht="23.25" customHeight="1">
      <c r="A5" s="59" t="s">
        <v>63</v>
      </c>
      <c r="B5" s="60" t="s">
        <v>64</v>
      </c>
      <c r="C5" s="61"/>
      <c r="D5" s="61"/>
      <c r="E5" s="61"/>
    </row>
    <row r="6" spans="1:5" ht="31.5" customHeight="1">
      <c r="A6" s="59" t="s">
        <v>65</v>
      </c>
      <c r="B6" s="60" t="s">
        <v>66</v>
      </c>
      <c r="C6" s="61"/>
      <c r="D6" s="61"/>
      <c r="E6" s="61"/>
    </row>
    <row r="7" spans="1:5" ht="20.25" customHeight="1">
      <c r="A7" s="59" t="s">
        <v>67</v>
      </c>
      <c r="B7" s="60" t="s">
        <v>68</v>
      </c>
      <c r="C7" s="61"/>
      <c r="D7" s="61"/>
      <c r="E7" s="61"/>
    </row>
    <row r="8" spans="1:5" ht="30.75" customHeight="1">
      <c r="A8" s="59" t="s">
        <v>69</v>
      </c>
      <c r="B8" s="60" t="s">
        <v>70</v>
      </c>
      <c r="C8" s="61"/>
      <c r="D8" s="61"/>
      <c r="E8" s="61"/>
    </row>
    <row r="9" spans="1:5" ht="16.5" customHeight="1">
      <c r="A9" s="59" t="s">
        <v>71</v>
      </c>
      <c r="B9" s="60" t="s">
        <v>72</v>
      </c>
      <c r="C9" s="61"/>
      <c r="D9" s="61"/>
      <c r="E9" s="61"/>
    </row>
    <row r="10" spans="1:5" ht="16.5" customHeight="1">
      <c r="A10" s="62" t="s">
        <v>73</v>
      </c>
      <c r="B10" s="63" t="s">
        <v>74</v>
      </c>
      <c r="C10" s="64"/>
      <c r="D10" s="64"/>
      <c r="E10" s="64"/>
    </row>
    <row r="11" spans="1:5" ht="16.5" customHeight="1">
      <c r="A11" s="59" t="s">
        <v>75</v>
      </c>
      <c r="B11" s="60" t="s">
        <v>76</v>
      </c>
      <c r="C11" s="61"/>
      <c r="D11" s="61"/>
      <c r="E11" s="61"/>
    </row>
    <row r="12" spans="1:5" ht="16.5" customHeight="1">
      <c r="A12" s="59" t="s">
        <v>77</v>
      </c>
      <c r="B12" s="60" t="s">
        <v>78</v>
      </c>
      <c r="C12" s="61"/>
      <c r="D12" s="61"/>
      <c r="E12" s="61"/>
    </row>
    <row r="13" spans="1:5" ht="16.5" customHeight="1">
      <c r="A13" s="59" t="s">
        <v>79</v>
      </c>
      <c r="B13" s="60" t="s">
        <v>80</v>
      </c>
      <c r="C13" s="61"/>
      <c r="D13" s="61"/>
      <c r="E13" s="61"/>
    </row>
    <row r="14" spans="1:6" ht="16.5" customHeight="1">
      <c r="A14" s="59" t="s">
        <v>81</v>
      </c>
      <c r="B14" s="60" t="s">
        <v>82</v>
      </c>
      <c r="C14" s="61">
        <v>0</v>
      </c>
      <c r="D14" s="61">
        <v>0</v>
      </c>
      <c r="E14" s="235">
        <v>989</v>
      </c>
      <c r="F14" s="236"/>
    </row>
    <row r="15" spans="1:5" ht="16.5" customHeight="1">
      <c r="A15" s="59" t="s">
        <v>83</v>
      </c>
      <c r="B15" s="60" t="s">
        <v>84</v>
      </c>
      <c r="C15" s="61"/>
      <c r="D15" s="61"/>
      <c r="E15" s="61"/>
    </row>
    <row r="16" spans="1:5" ht="16.5" customHeight="1">
      <c r="A16" s="59" t="s">
        <v>83</v>
      </c>
      <c r="B16" s="60" t="s">
        <v>85</v>
      </c>
      <c r="C16" s="61"/>
      <c r="D16" s="61"/>
      <c r="E16" s="61"/>
    </row>
    <row r="17" spans="1:5" ht="16.5" customHeight="1">
      <c r="A17" s="62"/>
      <c r="B17" s="63" t="s">
        <v>86</v>
      </c>
      <c r="C17" s="64">
        <f>SUM(C11:C16)</f>
        <v>0</v>
      </c>
      <c r="D17" s="64">
        <f>SUM(D11:D16)</f>
        <v>0</v>
      </c>
      <c r="E17" s="64">
        <f>SUM(E11:E16)</f>
        <v>989</v>
      </c>
    </row>
    <row r="18" spans="1:5" ht="16.5" customHeight="1">
      <c r="A18" s="59" t="s">
        <v>61</v>
      </c>
      <c r="B18" s="60" t="s">
        <v>62</v>
      </c>
      <c r="C18" s="61"/>
      <c r="D18" s="61"/>
      <c r="E18" s="61"/>
    </row>
    <row r="19" spans="1:5" ht="25.5" customHeight="1">
      <c r="A19" s="59" t="s">
        <v>63</v>
      </c>
      <c r="B19" s="60" t="s">
        <v>64</v>
      </c>
      <c r="C19" s="61"/>
      <c r="D19" s="61"/>
      <c r="E19" s="61"/>
    </row>
    <row r="20" spans="1:5" ht="25.5" customHeight="1">
      <c r="A20" s="59" t="s">
        <v>65</v>
      </c>
      <c r="B20" s="60" t="s">
        <v>66</v>
      </c>
      <c r="C20" s="61"/>
      <c r="D20" s="61"/>
      <c r="E20" s="61"/>
    </row>
    <row r="21" spans="1:5" ht="12.75">
      <c r="A21" s="59" t="s">
        <v>67</v>
      </c>
      <c r="B21" s="60" t="s">
        <v>68</v>
      </c>
      <c r="C21" s="61"/>
      <c r="D21" s="61"/>
      <c r="E21" s="61"/>
    </row>
    <row r="22" spans="1:5" ht="28.5" customHeight="1">
      <c r="A22" s="59" t="s">
        <v>69</v>
      </c>
      <c r="B22" s="60" t="s">
        <v>70</v>
      </c>
      <c r="C22" s="61"/>
      <c r="D22" s="61"/>
      <c r="E22" s="61"/>
    </row>
    <row r="23" spans="1:5" ht="18.75" customHeight="1">
      <c r="A23" s="59" t="s">
        <v>71</v>
      </c>
      <c r="B23" s="60" t="s">
        <v>72</v>
      </c>
      <c r="C23" s="61"/>
      <c r="D23" s="61"/>
      <c r="E23" s="61"/>
    </row>
    <row r="24" spans="1:5" ht="18.75" customHeight="1">
      <c r="A24" s="62" t="s">
        <v>73</v>
      </c>
      <c r="B24" s="63" t="s">
        <v>74</v>
      </c>
      <c r="C24" s="61"/>
      <c r="D24" s="61"/>
      <c r="E24" s="61"/>
    </row>
    <row r="25" spans="1:5" ht="18.75" customHeight="1">
      <c r="A25" s="59" t="s">
        <v>75</v>
      </c>
      <c r="B25" s="60" t="s">
        <v>76</v>
      </c>
      <c r="C25" s="61"/>
      <c r="D25" s="61"/>
      <c r="E25" s="61"/>
    </row>
    <row r="26" spans="1:5" ht="18.75" customHeight="1">
      <c r="A26" s="59" t="s">
        <v>77</v>
      </c>
      <c r="B26" s="60" t="s">
        <v>78</v>
      </c>
      <c r="C26" s="64"/>
      <c r="D26" s="64"/>
      <c r="E26" s="64"/>
    </row>
    <row r="27" spans="1:5" ht="18.75" customHeight="1">
      <c r="A27" s="59" t="s">
        <v>79</v>
      </c>
      <c r="B27" s="60" t="s">
        <v>80</v>
      </c>
      <c r="C27" s="64"/>
      <c r="D27" s="64"/>
      <c r="E27" s="64"/>
    </row>
    <row r="28" spans="1:5" ht="18.75" customHeight="1">
      <c r="A28" s="59" t="s">
        <v>81</v>
      </c>
      <c r="B28" s="60" t="s">
        <v>82</v>
      </c>
      <c r="C28" s="61"/>
      <c r="D28" s="61"/>
      <c r="E28" s="61"/>
    </row>
    <row r="29" spans="1:5" ht="18.75" customHeight="1">
      <c r="A29" s="59" t="s">
        <v>83</v>
      </c>
      <c r="B29" s="60" t="s">
        <v>84</v>
      </c>
      <c r="C29" s="64"/>
      <c r="D29" s="64"/>
      <c r="E29" s="64"/>
    </row>
    <row r="30" spans="1:5" ht="18.75" customHeight="1">
      <c r="A30" s="59" t="s">
        <v>83</v>
      </c>
      <c r="B30" s="60" t="s">
        <v>85</v>
      </c>
      <c r="C30" s="61"/>
      <c r="D30" s="61"/>
      <c r="E30" s="61"/>
    </row>
    <row r="31" spans="1:5" ht="18.75" customHeight="1">
      <c r="A31" s="62"/>
      <c r="B31" s="63" t="s">
        <v>86</v>
      </c>
      <c r="C31" s="61"/>
      <c r="D31" s="61"/>
      <c r="E31" s="61"/>
    </row>
    <row r="32" spans="1:5" ht="18.75" customHeight="1">
      <c r="A32" s="59" t="s">
        <v>87</v>
      </c>
      <c r="B32" s="60" t="s">
        <v>88</v>
      </c>
      <c r="C32" s="65"/>
      <c r="D32" s="65"/>
      <c r="E32" s="66"/>
    </row>
    <row r="33" spans="1:5" ht="18.75" customHeight="1">
      <c r="A33" s="59" t="s">
        <v>89</v>
      </c>
      <c r="B33" s="60" t="s">
        <v>90</v>
      </c>
      <c r="C33" s="61"/>
      <c r="D33" s="61"/>
      <c r="E33" s="66"/>
    </row>
    <row r="34" spans="1:5" ht="18.75" customHeight="1">
      <c r="A34" s="59" t="s">
        <v>91</v>
      </c>
      <c r="B34" s="60" t="s">
        <v>92</v>
      </c>
      <c r="C34" s="61"/>
      <c r="D34" s="61"/>
      <c r="E34" s="66"/>
    </row>
    <row r="35" spans="1:5" ht="18.75" customHeight="1">
      <c r="A35" s="59" t="s">
        <v>93</v>
      </c>
      <c r="B35" s="60" t="s">
        <v>94</v>
      </c>
      <c r="C35" s="64"/>
      <c r="D35" s="64"/>
      <c r="E35" s="66"/>
    </row>
    <row r="36" spans="1:5" ht="24.75" customHeight="1">
      <c r="A36" s="59" t="s">
        <v>95</v>
      </c>
      <c r="B36" s="60" t="s">
        <v>96</v>
      </c>
      <c r="C36" s="61"/>
      <c r="D36" s="61"/>
      <c r="E36" s="66"/>
    </row>
    <row r="37" spans="1:5" ht="18.75" customHeight="1">
      <c r="A37" s="67" t="s">
        <v>97</v>
      </c>
      <c r="B37" s="60" t="s">
        <v>98</v>
      </c>
      <c r="C37" s="61"/>
      <c r="D37" s="61"/>
      <c r="E37" s="66"/>
    </row>
    <row r="38" spans="1:5" ht="18.75" customHeight="1">
      <c r="A38" s="67" t="s">
        <v>99</v>
      </c>
      <c r="B38" s="60" t="s">
        <v>100</v>
      </c>
      <c r="C38" s="61"/>
      <c r="D38" s="61"/>
      <c r="E38" s="68"/>
    </row>
    <row r="39" spans="1:5" ht="18.75" customHeight="1">
      <c r="A39" s="67" t="s">
        <v>101</v>
      </c>
      <c r="B39" s="60" t="s">
        <v>102</v>
      </c>
      <c r="C39" s="61"/>
      <c r="D39" s="61"/>
      <c r="E39" s="61"/>
    </row>
    <row r="40" spans="1:5" ht="18.75" customHeight="1">
      <c r="A40" s="56"/>
      <c r="B40" s="63" t="s">
        <v>103</v>
      </c>
      <c r="C40" s="64"/>
      <c r="D40" s="64"/>
      <c r="E40" s="64">
        <f>SUM(E32:E39)</f>
        <v>0</v>
      </c>
    </row>
    <row r="41" spans="1:5" ht="18.75" customHeight="1">
      <c r="A41" s="67" t="s">
        <v>104</v>
      </c>
      <c r="B41" s="60" t="s">
        <v>105</v>
      </c>
      <c r="C41" s="69"/>
      <c r="D41" s="69"/>
      <c r="E41" s="70"/>
    </row>
    <row r="42" spans="1:5" ht="18.75" customHeight="1">
      <c r="A42" s="67" t="s">
        <v>106</v>
      </c>
      <c r="B42" s="60" t="s">
        <v>107</v>
      </c>
      <c r="C42" s="61"/>
      <c r="D42" s="61"/>
      <c r="E42" s="61"/>
    </row>
    <row r="43" spans="1:5" ht="18.75" customHeight="1">
      <c r="A43" s="56"/>
      <c r="B43" s="63" t="s">
        <v>108</v>
      </c>
      <c r="C43" s="61"/>
      <c r="D43" s="61"/>
      <c r="E43" s="61">
        <f>E41</f>
        <v>0</v>
      </c>
    </row>
    <row r="44" spans="1:5" ht="21" customHeight="1">
      <c r="A44" s="62"/>
      <c r="B44" s="63" t="s">
        <v>109</v>
      </c>
      <c r="C44" s="64"/>
      <c r="D44" s="64"/>
      <c r="E44" s="64"/>
    </row>
    <row r="45" spans="1:5" ht="21" customHeight="1">
      <c r="A45" s="56">
        <v>94</v>
      </c>
      <c r="B45" s="63" t="s">
        <v>48</v>
      </c>
      <c r="C45" s="64">
        <v>460</v>
      </c>
      <c r="D45" s="64">
        <v>460</v>
      </c>
      <c r="E45" s="64">
        <v>83</v>
      </c>
    </row>
    <row r="46" spans="1:5" ht="21" customHeight="1">
      <c r="A46" s="56" t="s">
        <v>110</v>
      </c>
      <c r="B46" s="63" t="s">
        <v>111</v>
      </c>
      <c r="C46" s="64"/>
      <c r="D46" s="64"/>
      <c r="E46" s="64"/>
    </row>
    <row r="47" spans="1:6" ht="21" customHeight="1">
      <c r="A47" s="56" t="s">
        <v>112</v>
      </c>
      <c r="B47" s="63" t="s">
        <v>113</v>
      </c>
      <c r="C47" s="64">
        <v>1852</v>
      </c>
      <c r="D47" s="64">
        <v>1852</v>
      </c>
      <c r="E47" s="64">
        <v>0</v>
      </c>
      <c r="F47" s="3" t="s">
        <v>114</v>
      </c>
    </row>
    <row r="48" spans="1:5" ht="21" customHeight="1">
      <c r="A48" s="56" t="s">
        <v>270</v>
      </c>
      <c r="B48" s="63" t="s">
        <v>271</v>
      </c>
      <c r="C48" s="64"/>
      <c r="D48" s="64"/>
      <c r="E48" s="64">
        <v>86</v>
      </c>
    </row>
    <row r="49" spans="1:5" ht="21" customHeight="1">
      <c r="A49" s="67" t="s">
        <v>115</v>
      </c>
      <c r="B49" s="60" t="s">
        <v>26</v>
      </c>
      <c r="C49" s="61"/>
      <c r="D49" s="61"/>
      <c r="E49" s="61"/>
    </row>
    <row r="50" spans="1:5" ht="21" customHeight="1">
      <c r="A50" s="67" t="s">
        <v>116</v>
      </c>
      <c r="B50" s="60" t="s">
        <v>117</v>
      </c>
      <c r="C50" s="61"/>
      <c r="D50" s="61"/>
      <c r="E50" s="61"/>
    </row>
    <row r="51" spans="1:5" ht="21" customHeight="1">
      <c r="A51" s="67" t="s">
        <v>118</v>
      </c>
      <c r="B51" s="60" t="s">
        <v>119</v>
      </c>
      <c r="C51" s="61"/>
      <c r="D51" s="61"/>
      <c r="E51" s="61"/>
    </row>
    <row r="52" spans="1:5" ht="16.5" customHeight="1">
      <c r="A52" s="67" t="s">
        <v>120</v>
      </c>
      <c r="B52" s="60" t="s">
        <v>121</v>
      </c>
      <c r="C52" s="61"/>
      <c r="D52" s="61"/>
      <c r="E52" s="61"/>
    </row>
    <row r="53" spans="1:5" ht="16.5" customHeight="1">
      <c r="A53" s="56"/>
      <c r="B53" s="63" t="s">
        <v>122</v>
      </c>
      <c r="C53" s="64">
        <f>SUM(C49:C52)</f>
        <v>0</v>
      </c>
      <c r="D53" s="64">
        <f>SUM(D49:D52)</f>
        <v>0</v>
      </c>
      <c r="E53" s="64">
        <f>SUM(E49:E52)</f>
        <v>0</v>
      </c>
    </row>
    <row r="54" spans="1:6" ht="16.5" customHeight="1">
      <c r="A54" s="56" t="s">
        <v>123</v>
      </c>
      <c r="B54" s="63" t="s">
        <v>124</v>
      </c>
      <c r="C54" s="71">
        <v>600</v>
      </c>
      <c r="D54" s="71">
        <v>600</v>
      </c>
      <c r="E54" s="71">
        <v>0</v>
      </c>
      <c r="F54" s="3" t="s">
        <v>125</v>
      </c>
    </row>
    <row r="55" spans="1:6" ht="16.5" customHeight="1">
      <c r="A55" s="56"/>
      <c r="B55" s="63" t="s">
        <v>126</v>
      </c>
      <c r="C55" s="71">
        <v>6860</v>
      </c>
      <c r="D55" s="71">
        <v>6860</v>
      </c>
      <c r="E55" s="71">
        <v>0</v>
      </c>
      <c r="F55" s="3" t="s">
        <v>127</v>
      </c>
    </row>
    <row r="56" spans="1:6" ht="16.5" customHeight="1">
      <c r="A56" s="56">
        <v>965142</v>
      </c>
      <c r="B56" s="63" t="s">
        <v>128</v>
      </c>
      <c r="C56" s="71">
        <v>900</v>
      </c>
      <c r="D56" s="71">
        <v>900</v>
      </c>
      <c r="E56" s="71">
        <v>1050</v>
      </c>
      <c r="F56" s="72" t="s">
        <v>129</v>
      </c>
    </row>
    <row r="57" spans="1:5" ht="16.5" customHeight="1">
      <c r="A57" s="56"/>
      <c r="B57" s="63" t="s">
        <v>130</v>
      </c>
      <c r="C57" s="64">
        <f>SUM(C54:C56)</f>
        <v>8360</v>
      </c>
      <c r="D57" s="64">
        <f>SUM(D54:D56)</f>
        <v>8360</v>
      </c>
      <c r="E57" s="64">
        <f>SUM(E54:E56)</f>
        <v>1050</v>
      </c>
    </row>
    <row r="58" spans="1:5" ht="16.5" customHeight="1">
      <c r="A58" s="67" t="s">
        <v>131</v>
      </c>
      <c r="B58" s="60" t="s">
        <v>132</v>
      </c>
      <c r="C58" s="61"/>
      <c r="D58" s="61"/>
      <c r="E58" s="61"/>
    </row>
    <row r="59" spans="1:5" ht="12.75">
      <c r="A59" s="67"/>
      <c r="B59" s="60" t="s">
        <v>133</v>
      </c>
      <c r="C59" s="61"/>
      <c r="D59" s="61"/>
      <c r="E59" s="61"/>
    </row>
    <row r="60" spans="1:5" ht="12.75">
      <c r="A60" s="67">
        <v>272</v>
      </c>
      <c r="B60" s="60" t="s">
        <v>134</v>
      </c>
      <c r="C60" s="61"/>
      <c r="D60" s="61"/>
      <c r="E60" s="61"/>
    </row>
    <row r="61" spans="1:5" ht="12.75">
      <c r="A61" s="56">
        <v>276</v>
      </c>
      <c r="B61" s="63" t="s">
        <v>135</v>
      </c>
      <c r="C61" s="64"/>
      <c r="D61" s="64"/>
      <c r="E61" s="64"/>
    </row>
    <row r="62" spans="1:5" ht="12.75">
      <c r="A62" s="73"/>
      <c r="B62" s="74" t="s">
        <v>136</v>
      </c>
      <c r="C62" s="69"/>
      <c r="D62" s="69"/>
      <c r="E62" s="69"/>
    </row>
    <row r="63" spans="1:6" ht="12.75">
      <c r="A63" s="73" t="s">
        <v>137</v>
      </c>
      <c r="B63" s="74" t="s">
        <v>138</v>
      </c>
      <c r="C63" s="75">
        <v>70000</v>
      </c>
      <c r="D63" s="76"/>
      <c r="E63" s="75"/>
      <c r="F63" s="77">
        <v>70000</v>
      </c>
    </row>
    <row r="64" spans="1:5" ht="12.75">
      <c r="A64" s="56">
        <v>277</v>
      </c>
      <c r="B64" s="63" t="s">
        <v>139</v>
      </c>
      <c r="C64" s="64">
        <f>C45+C17+C63+C53+C57+C46</f>
        <v>78820</v>
      </c>
      <c r="D64" s="78">
        <f>D45+D17+D63+D53+D57+D46+D47</f>
        <v>10672</v>
      </c>
      <c r="E64" s="79">
        <f>E45+E17+E63+E53+E57+E46+E47+E43+E40+E48</f>
        <v>2208</v>
      </c>
    </row>
    <row r="65" spans="3:5" ht="12.75">
      <c r="C65" s="80"/>
      <c r="D65" s="81"/>
      <c r="E65" s="81"/>
    </row>
    <row r="66" spans="2:5" ht="12.75">
      <c r="B66" s="3" t="s">
        <v>140</v>
      </c>
      <c r="C66" s="80"/>
      <c r="D66" s="81"/>
      <c r="E66" s="81"/>
    </row>
    <row r="67" spans="2:5" ht="12.75">
      <c r="B67" s="3" t="s">
        <v>141</v>
      </c>
      <c r="C67" s="80">
        <v>2062</v>
      </c>
      <c r="D67" s="81">
        <v>2062</v>
      </c>
      <c r="E67" s="81">
        <v>2062</v>
      </c>
    </row>
    <row r="68" spans="2:5" ht="12.75">
      <c r="B68" s="3" t="s">
        <v>142</v>
      </c>
      <c r="C68" s="80">
        <v>3433</v>
      </c>
      <c r="D68" s="81">
        <v>3433</v>
      </c>
      <c r="E68" s="81">
        <v>3433</v>
      </c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/>
  <headerFooter alignWithMargins="0">
    <oddHeader>&amp;C&amp;P/&amp;N</oddHeader>
    <oddFooter>&amp;L&amp;D&amp;C&amp;A&amp;R&amp;F</oddFooter>
  </headerFooter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F55"/>
  <sheetViews>
    <sheetView zoomScaleSheetLayoutView="86" zoomScalePageLayoutView="0" workbookViewId="0" topLeftCell="A45">
      <selection activeCell="E23" sqref="E23"/>
    </sheetView>
  </sheetViews>
  <sheetFormatPr defaultColWidth="8.75" defaultRowHeight="18"/>
  <cols>
    <col min="1" max="1" width="8.75" style="3" customWidth="1"/>
    <col min="2" max="2" width="39.33203125" style="3" customWidth="1"/>
    <col min="3" max="3" width="6.33203125" style="3" customWidth="1"/>
    <col min="4" max="4" width="5.91015625" style="3" customWidth="1"/>
    <col min="5" max="5" width="9.58203125" style="3" customWidth="1"/>
    <col min="6" max="16384" width="8.75" style="3" customWidth="1"/>
  </cols>
  <sheetData>
    <row r="1" spans="1:5" ht="12.75">
      <c r="A1" s="50"/>
      <c r="B1" s="50"/>
      <c r="C1" s="50"/>
      <c r="D1" s="50"/>
      <c r="E1" s="50"/>
    </row>
    <row r="2" spans="1:5" ht="12.75">
      <c r="A2" s="52">
        <v>841133</v>
      </c>
      <c r="B2" s="237" t="s">
        <v>58</v>
      </c>
      <c r="C2" s="237"/>
      <c r="D2" s="237"/>
      <c r="E2" s="237"/>
    </row>
    <row r="3" spans="1:5" ht="12.75">
      <c r="A3" s="52" t="s">
        <v>143</v>
      </c>
      <c r="B3" s="82" t="s">
        <v>6</v>
      </c>
      <c r="C3" s="9">
        <v>2017</v>
      </c>
      <c r="D3" s="9">
        <v>2017</v>
      </c>
      <c r="E3" s="83">
        <v>42933</v>
      </c>
    </row>
    <row r="4" spans="1:5" ht="18" customHeight="1">
      <c r="A4" s="59" t="s">
        <v>61</v>
      </c>
      <c r="B4" s="60" t="s">
        <v>62</v>
      </c>
      <c r="C4" s="17"/>
      <c r="D4" s="17"/>
      <c r="E4" s="17"/>
    </row>
    <row r="5" spans="1:5" ht="23.25" customHeight="1">
      <c r="A5" s="59" t="s">
        <v>63</v>
      </c>
      <c r="B5" s="60" t="s">
        <v>64</v>
      </c>
      <c r="C5" s="17"/>
      <c r="D5" s="17"/>
      <c r="E5" s="17"/>
    </row>
    <row r="6" spans="1:5" ht="30.75" customHeight="1">
      <c r="A6" s="59" t="s">
        <v>65</v>
      </c>
      <c r="B6" s="60" t="s">
        <v>66</v>
      </c>
      <c r="C6" s="17"/>
      <c r="D6" s="17"/>
      <c r="E6" s="17"/>
    </row>
    <row r="7" spans="1:5" ht="25.5" customHeight="1">
      <c r="A7" s="59" t="s">
        <v>67</v>
      </c>
      <c r="B7" s="60" t="s">
        <v>68</v>
      </c>
      <c r="C7" s="17"/>
      <c r="D7" s="17"/>
      <c r="E7" s="17"/>
    </row>
    <row r="8" spans="1:5" ht="27.75" customHeight="1">
      <c r="A8" s="59" t="s">
        <v>69</v>
      </c>
      <c r="B8" s="60" t="s">
        <v>70</v>
      </c>
      <c r="C8" s="17"/>
      <c r="D8" s="17"/>
      <c r="E8" s="17"/>
    </row>
    <row r="9" spans="1:5" ht="16.5" customHeight="1">
      <c r="A9" s="59" t="s">
        <v>71</v>
      </c>
      <c r="B9" s="60" t="s">
        <v>72</v>
      </c>
      <c r="C9" s="17"/>
      <c r="D9" s="17"/>
      <c r="E9" s="17"/>
    </row>
    <row r="10" spans="1:5" ht="16.5" customHeight="1">
      <c r="A10" s="62" t="s">
        <v>73</v>
      </c>
      <c r="B10" s="63" t="s">
        <v>74</v>
      </c>
      <c r="C10" s="17"/>
      <c r="D10" s="17"/>
      <c r="E10" s="17"/>
    </row>
    <row r="11" spans="1:5" ht="16.5" customHeight="1">
      <c r="A11" s="59" t="s">
        <v>75</v>
      </c>
      <c r="B11" s="60" t="s">
        <v>76</v>
      </c>
      <c r="C11" s="17"/>
      <c r="D11" s="17"/>
      <c r="E11" s="17"/>
    </row>
    <row r="12" spans="1:5" ht="16.5" customHeight="1">
      <c r="A12" s="59" t="s">
        <v>77</v>
      </c>
      <c r="B12" s="60" t="s">
        <v>78</v>
      </c>
      <c r="C12" s="17"/>
      <c r="D12" s="17"/>
      <c r="E12" s="17"/>
    </row>
    <row r="13" spans="1:5" ht="16.5" customHeight="1">
      <c r="A13" s="59" t="s">
        <v>79</v>
      </c>
      <c r="B13" s="60" t="s">
        <v>80</v>
      </c>
      <c r="C13" s="17"/>
      <c r="D13" s="17"/>
      <c r="E13" s="17"/>
    </row>
    <row r="14" spans="1:5" ht="16.5" customHeight="1">
      <c r="A14" s="59" t="s">
        <v>81</v>
      </c>
      <c r="B14" s="60" t="s">
        <v>82</v>
      </c>
      <c r="C14" s="17"/>
      <c r="D14" s="17"/>
      <c r="E14" s="17"/>
    </row>
    <row r="15" spans="1:5" ht="16.5" customHeight="1">
      <c r="A15" s="59" t="s">
        <v>83</v>
      </c>
      <c r="B15" s="60" t="s">
        <v>84</v>
      </c>
      <c r="C15" s="17"/>
      <c r="D15" s="17"/>
      <c r="E15" s="17"/>
    </row>
    <row r="16" spans="1:5" ht="16.5" customHeight="1">
      <c r="A16" s="59" t="s">
        <v>83</v>
      </c>
      <c r="B16" s="60" t="s">
        <v>85</v>
      </c>
      <c r="C16" s="17"/>
      <c r="D16" s="17"/>
      <c r="E16" s="17"/>
    </row>
    <row r="17" spans="1:5" ht="16.5" customHeight="1">
      <c r="A17" s="62"/>
      <c r="B17" s="63" t="s">
        <v>86</v>
      </c>
      <c r="C17" s="17"/>
      <c r="D17" s="17"/>
      <c r="E17" s="84"/>
    </row>
    <row r="18" spans="1:5" ht="19.5" customHeight="1">
      <c r="A18" s="59" t="s">
        <v>87</v>
      </c>
      <c r="B18" s="60" t="s">
        <v>88</v>
      </c>
      <c r="C18" s="85">
        <v>135000</v>
      </c>
      <c r="D18" s="86">
        <v>135000</v>
      </c>
      <c r="E18" s="87">
        <v>79509</v>
      </c>
    </row>
    <row r="19" spans="1:5" ht="19.5" customHeight="1">
      <c r="A19" s="59" t="s">
        <v>89</v>
      </c>
      <c r="B19" s="60" t="s">
        <v>90</v>
      </c>
      <c r="C19" s="85"/>
      <c r="D19" s="86"/>
      <c r="E19" s="9">
        <v>8</v>
      </c>
    </row>
    <row r="20" spans="1:6" ht="19.5" customHeight="1">
      <c r="A20" s="59" t="s">
        <v>91</v>
      </c>
      <c r="B20" s="60" t="s">
        <v>92</v>
      </c>
      <c r="C20" s="85">
        <v>179</v>
      </c>
      <c r="D20" s="86">
        <v>179</v>
      </c>
      <c r="E20" s="87">
        <v>104</v>
      </c>
      <c r="F20" s="3" t="s">
        <v>144</v>
      </c>
    </row>
    <row r="21" spans="1:5" ht="19.5" customHeight="1">
      <c r="A21" s="59" t="s">
        <v>93</v>
      </c>
      <c r="B21" s="60" t="s">
        <v>94</v>
      </c>
      <c r="C21" s="85">
        <v>6500</v>
      </c>
      <c r="D21" s="86">
        <v>6500</v>
      </c>
      <c r="E21" s="87">
        <v>3710</v>
      </c>
    </row>
    <row r="22" spans="1:5" ht="19.5" customHeight="1">
      <c r="A22" s="59" t="s">
        <v>95</v>
      </c>
      <c r="B22" s="60" t="s">
        <v>96</v>
      </c>
      <c r="C22" s="85">
        <v>30000</v>
      </c>
      <c r="D22" s="86">
        <v>30000</v>
      </c>
      <c r="E22" s="87">
        <v>14266</v>
      </c>
    </row>
    <row r="23" spans="1:5" ht="19.5" customHeight="1">
      <c r="A23" s="67" t="s">
        <v>97</v>
      </c>
      <c r="B23" s="60" t="s">
        <v>98</v>
      </c>
      <c r="C23" s="85">
        <v>3900</v>
      </c>
      <c r="D23" s="86">
        <v>3900</v>
      </c>
      <c r="E23" s="87">
        <v>3114</v>
      </c>
    </row>
    <row r="24" spans="1:5" ht="19.5" customHeight="1">
      <c r="A24" s="67" t="s">
        <v>99</v>
      </c>
      <c r="B24" s="60" t="s">
        <v>100</v>
      </c>
      <c r="C24" s="85">
        <v>20000</v>
      </c>
      <c r="D24" s="86">
        <v>20000</v>
      </c>
      <c r="E24" s="87">
        <v>945</v>
      </c>
    </row>
    <row r="25" spans="1:5" ht="19.5" customHeight="1">
      <c r="A25" s="67" t="s">
        <v>101</v>
      </c>
      <c r="B25" s="60" t="s">
        <v>102</v>
      </c>
      <c r="C25" s="85"/>
      <c r="D25" s="86"/>
      <c r="E25" s="66"/>
    </row>
    <row r="26" spans="1:5" ht="19.5" customHeight="1">
      <c r="A26" s="56"/>
      <c r="B26" s="63" t="s">
        <v>103</v>
      </c>
      <c r="C26" s="88">
        <f>SUM(C18:C25)</f>
        <v>195579</v>
      </c>
      <c r="D26" s="88">
        <f>SUM(D18:D25)</f>
        <v>195579</v>
      </c>
      <c r="E26" s="88">
        <f>SUM(E18:E25)</f>
        <v>101656</v>
      </c>
    </row>
    <row r="27" spans="1:5" ht="19.5" customHeight="1">
      <c r="A27" s="67" t="s">
        <v>104</v>
      </c>
      <c r="B27" s="60" t="s">
        <v>105</v>
      </c>
      <c r="C27" s="88">
        <v>650</v>
      </c>
      <c r="D27" s="88">
        <v>650</v>
      </c>
      <c r="E27" s="87">
        <v>703</v>
      </c>
    </row>
    <row r="28" spans="1:5" ht="21" customHeight="1">
      <c r="A28" s="67" t="s">
        <v>106</v>
      </c>
      <c r="B28" s="60" t="s">
        <v>107</v>
      </c>
      <c r="C28" s="85"/>
      <c r="D28" s="86"/>
      <c r="E28" s="66"/>
    </row>
    <row r="29" spans="1:5" ht="24.75" customHeight="1">
      <c r="A29" s="56"/>
      <c r="B29" s="63" t="s">
        <v>108</v>
      </c>
      <c r="C29" s="88">
        <f>SUM(C26+C27+C28)</f>
        <v>196229</v>
      </c>
      <c r="D29" s="88">
        <f>SUM(D26+D27+D28)</f>
        <v>196229</v>
      </c>
      <c r="E29" s="88">
        <f>SUM(E26+E27+E28)</f>
        <v>102359</v>
      </c>
    </row>
    <row r="30" spans="1:5" ht="17.25" customHeight="1">
      <c r="A30" s="67" t="s">
        <v>145</v>
      </c>
      <c r="B30" s="60" t="s">
        <v>146</v>
      </c>
      <c r="C30" s="17"/>
      <c r="D30" s="90"/>
      <c r="E30" s="17"/>
    </row>
    <row r="31" spans="1:5" ht="17.25" customHeight="1">
      <c r="A31" s="67" t="s">
        <v>147</v>
      </c>
      <c r="B31" s="60" t="s">
        <v>148</v>
      </c>
      <c r="C31" s="17"/>
      <c r="D31" s="17"/>
      <c r="E31" s="91"/>
    </row>
    <row r="32" spans="1:5" ht="17.25" customHeight="1">
      <c r="A32" s="67" t="s">
        <v>149</v>
      </c>
      <c r="B32" s="92" t="s">
        <v>150</v>
      </c>
      <c r="C32" s="17"/>
      <c r="D32" s="17"/>
      <c r="E32" s="17"/>
    </row>
    <row r="33" spans="1:5" ht="17.25" customHeight="1">
      <c r="A33" s="67" t="s">
        <v>151</v>
      </c>
      <c r="B33" s="60" t="s">
        <v>152</v>
      </c>
      <c r="C33" s="17"/>
      <c r="D33" s="17"/>
      <c r="E33" s="17"/>
    </row>
    <row r="34" spans="1:5" ht="17.25" customHeight="1">
      <c r="A34" s="67" t="s">
        <v>153</v>
      </c>
      <c r="B34" s="60" t="s">
        <v>154</v>
      </c>
      <c r="C34" s="17"/>
      <c r="D34" s="17"/>
      <c r="E34" s="17"/>
    </row>
    <row r="35" spans="1:5" ht="17.25" customHeight="1">
      <c r="A35" s="67"/>
      <c r="B35" s="63" t="s">
        <v>155</v>
      </c>
      <c r="C35" s="17"/>
      <c r="D35" s="17"/>
      <c r="E35" s="17"/>
    </row>
    <row r="36" spans="1:5" ht="17.25" customHeight="1">
      <c r="A36" s="67" t="s">
        <v>156</v>
      </c>
      <c r="B36" s="60" t="s">
        <v>157</v>
      </c>
      <c r="C36" s="17"/>
      <c r="D36" s="17"/>
      <c r="E36" s="17"/>
    </row>
    <row r="37" spans="1:5" ht="17.25" customHeight="1">
      <c r="A37" s="67" t="s">
        <v>156</v>
      </c>
      <c r="B37" s="60" t="s">
        <v>158</v>
      </c>
      <c r="C37" s="17"/>
      <c r="D37" s="17"/>
      <c r="E37" s="17"/>
    </row>
    <row r="38" spans="1:5" ht="17.25" customHeight="1">
      <c r="A38" s="67" t="s">
        <v>156</v>
      </c>
      <c r="B38" s="60" t="s">
        <v>159</v>
      </c>
      <c r="C38" s="17"/>
      <c r="D38" s="17"/>
      <c r="E38" s="17"/>
    </row>
    <row r="39" spans="1:5" ht="17.25" customHeight="1">
      <c r="A39" s="67" t="s">
        <v>156</v>
      </c>
      <c r="B39" s="60" t="s">
        <v>160</v>
      </c>
      <c r="C39" s="17"/>
      <c r="D39" s="17"/>
      <c r="E39" s="17"/>
    </row>
    <row r="40" spans="1:5" ht="17.25" customHeight="1">
      <c r="A40" s="56"/>
      <c r="B40" s="63" t="s">
        <v>161</v>
      </c>
      <c r="C40" s="17"/>
      <c r="D40" s="17"/>
      <c r="E40" s="84"/>
    </row>
    <row r="41" spans="1:5" ht="22.5" customHeight="1">
      <c r="A41" s="73"/>
      <c r="B41" s="74" t="s">
        <v>162</v>
      </c>
      <c r="C41" s="93">
        <f>C35+C29+C17+C40</f>
        <v>196229</v>
      </c>
      <c r="D41" s="93">
        <f>D35+D29+D17+D40</f>
        <v>196229</v>
      </c>
      <c r="E41" s="94">
        <f>E35+E29+E17+E40</f>
        <v>102359</v>
      </c>
    </row>
    <row r="42" spans="1:5" ht="17.25" customHeight="1">
      <c r="A42" s="59" t="s">
        <v>163</v>
      </c>
      <c r="B42" s="60" t="s">
        <v>164</v>
      </c>
      <c r="C42" s="17"/>
      <c r="D42" s="17"/>
      <c r="E42" s="91"/>
    </row>
    <row r="43" spans="1:5" ht="17.25" customHeight="1">
      <c r="A43" s="59" t="s">
        <v>165</v>
      </c>
      <c r="B43" s="60" t="s">
        <v>166</v>
      </c>
      <c r="C43" s="17"/>
      <c r="D43" s="17"/>
      <c r="E43" s="17"/>
    </row>
    <row r="44" spans="1:5" ht="32.25" customHeight="1">
      <c r="A44" s="62"/>
      <c r="B44" s="63" t="s">
        <v>109</v>
      </c>
      <c r="C44" s="17"/>
      <c r="D44" s="17"/>
      <c r="E44" s="17"/>
    </row>
    <row r="45" spans="1:5" ht="16.5" customHeight="1">
      <c r="A45" s="67" t="s">
        <v>115</v>
      </c>
      <c r="B45" s="60" t="s">
        <v>26</v>
      </c>
      <c r="C45" s="17"/>
      <c r="D45" s="17"/>
      <c r="E45" s="17"/>
    </row>
    <row r="46" spans="1:5" ht="16.5" customHeight="1">
      <c r="A46" s="67" t="s">
        <v>116</v>
      </c>
      <c r="B46" s="60" t="s">
        <v>117</v>
      </c>
      <c r="C46" s="17"/>
      <c r="D46" s="17"/>
      <c r="E46" s="17"/>
    </row>
    <row r="47" spans="1:5" ht="16.5" customHeight="1">
      <c r="A47" s="67" t="s">
        <v>118</v>
      </c>
      <c r="B47" s="60" t="s">
        <v>119</v>
      </c>
      <c r="C47" s="17"/>
      <c r="D47" s="17"/>
      <c r="E47" s="17"/>
    </row>
    <row r="48" spans="1:5" ht="16.5" customHeight="1">
      <c r="A48" s="56"/>
      <c r="B48" s="63" t="s">
        <v>122</v>
      </c>
      <c r="C48" s="17"/>
      <c r="D48" s="17"/>
      <c r="E48" s="17"/>
    </row>
    <row r="49" spans="1:5" ht="32.25" customHeight="1">
      <c r="A49" s="67" t="s">
        <v>131</v>
      </c>
      <c r="B49" s="60" t="s">
        <v>167</v>
      </c>
      <c r="C49" s="17"/>
      <c r="D49" s="17"/>
      <c r="E49" s="17"/>
    </row>
    <row r="50" spans="1:5" ht="15" customHeight="1">
      <c r="A50" s="67"/>
      <c r="B50" s="60" t="s">
        <v>133</v>
      </c>
      <c r="C50" s="17"/>
      <c r="D50" s="17"/>
      <c r="E50" s="17"/>
    </row>
    <row r="51" spans="1:5" ht="15" customHeight="1">
      <c r="A51" s="67">
        <v>272</v>
      </c>
      <c r="B51" s="60" t="s">
        <v>134</v>
      </c>
      <c r="C51" s="17"/>
      <c r="D51" s="17"/>
      <c r="E51" s="17"/>
    </row>
    <row r="52" spans="1:5" ht="15" customHeight="1">
      <c r="A52" s="56">
        <v>276</v>
      </c>
      <c r="B52" s="63" t="s">
        <v>135</v>
      </c>
      <c r="C52" s="17"/>
      <c r="D52" s="17"/>
      <c r="E52" s="17"/>
    </row>
    <row r="53" spans="1:5" ht="15" customHeight="1">
      <c r="A53" s="73"/>
      <c r="B53" s="74" t="s">
        <v>136</v>
      </c>
      <c r="C53" s="17"/>
      <c r="D53" s="17"/>
      <c r="E53" s="17"/>
    </row>
    <row r="54" spans="1:5" ht="15" customHeight="1">
      <c r="A54" s="73" t="s">
        <v>137</v>
      </c>
      <c r="B54" s="74" t="s">
        <v>138</v>
      </c>
      <c r="C54" s="17"/>
      <c r="D54" s="17"/>
      <c r="E54" s="84"/>
    </row>
    <row r="55" spans="1:5" ht="12.75">
      <c r="A55" s="56">
        <v>277</v>
      </c>
      <c r="B55" s="63" t="s">
        <v>139</v>
      </c>
      <c r="C55" s="88">
        <f>C53+C41+C54</f>
        <v>196229</v>
      </c>
      <c r="D55" s="88">
        <f>D53+D41+D54</f>
        <v>196229</v>
      </c>
      <c r="E55" s="89">
        <f>E53+E41+E54</f>
        <v>102359</v>
      </c>
    </row>
  </sheetData>
  <sheetProtection selectLockedCells="1" selectUnlockedCells="1"/>
  <mergeCells count="1">
    <mergeCell ref="B2:E2"/>
  </mergeCells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/>
  <headerFooter alignWithMargins="0">
    <oddHeader>&amp;C&amp;P/&amp;N</oddHeader>
    <oddFooter>&amp;L&amp;D&amp;C&amp;A&amp;R&amp;F</oddFooter>
  </headerFooter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zoomScaleSheetLayoutView="86" zoomScalePageLayoutView="0" workbookViewId="0" topLeftCell="A7">
      <selection activeCell="H10" sqref="H10"/>
    </sheetView>
  </sheetViews>
  <sheetFormatPr defaultColWidth="8.66015625" defaultRowHeight="18"/>
  <cols>
    <col min="1" max="1" width="8" style="95" customWidth="1"/>
    <col min="2" max="2" width="25.91015625" style="95" customWidth="1"/>
    <col min="3" max="3" width="7" style="95" customWidth="1"/>
    <col min="4" max="4" width="9.75" style="95" customWidth="1"/>
    <col min="5" max="6" width="8.91015625" style="96" customWidth="1"/>
    <col min="7" max="16384" width="8.91015625" style="95" customWidth="1"/>
  </cols>
  <sheetData>
    <row r="2" ht="12.75">
      <c r="A2" s="96"/>
    </row>
    <row r="3" spans="1:2" ht="31.5" customHeight="1">
      <c r="A3" s="97">
        <v>841133</v>
      </c>
      <c r="B3" s="97" t="s">
        <v>168</v>
      </c>
    </row>
    <row r="4" spans="1:8" ht="25.5">
      <c r="A4" s="98"/>
      <c r="B4" s="99"/>
      <c r="C4" s="100" t="s">
        <v>169</v>
      </c>
      <c r="D4" s="101" t="s">
        <v>170</v>
      </c>
      <c r="E4" s="101" t="s">
        <v>171</v>
      </c>
      <c r="F4" s="101" t="s">
        <v>172</v>
      </c>
      <c r="G4" s="95" t="s">
        <v>173</v>
      </c>
      <c r="H4" s="95" t="s">
        <v>174</v>
      </c>
    </row>
    <row r="5" spans="1:6" ht="12.75">
      <c r="A5" s="46"/>
      <c r="B5" s="46"/>
      <c r="E5" s="95"/>
      <c r="F5" s="95"/>
    </row>
    <row r="6" spans="1:8" ht="12.75">
      <c r="A6" s="28" t="s">
        <v>175</v>
      </c>
      <c r="B6" s="17" t="s">
        <v>39</v>
      </c>
      <c r="C6" s="17">
        <v>90000</v>
      </c>
      <c r="D6" s="17">
        <v>91000</v>
      </c>
      <c r="E6" s="17">
        <v>91000</v>
      </c>
      <c r="F6" s="17">
        <v>91777</v>
      </c>
      <c r="G6" s="102">
        <v>125000</v>
      </c>
      <c r="H6" s="102">
        <v>133532</v>
      </c>
    </row>
    <row r="7" spans="1:8" ht="12.75">
      <c r="A7" s="17"/>
      <c r="B7" s="103" t="s">
        <v>40</v>
      </c>
      <c r="C7" s="17">
        <v>6700</v>
      </c>
      <c r="D7" s="17">
        <v>6700</v>
      </c>
      <c r="E7" s="17">
        <v>7400</v>
      </c>
      <c r="F7" s="17">
        <v>6652</v>
      </c>
      <c r="G7" s="102">
        <v>6700</v>
      </c>
      <c r="H7" s="102">
        <v>6034</v>
      </c>
    </row>
    <row r="8" spans="1:8" ht="12.75">
      <c r="A8" s="17"/>
      <c r="B8" s="103" t="s">
        <v>176</v>
      </c>
      <c r="C8" s="17">
        <v>180</v>
      </c>
      <c r="D8" s="17">
        <v>180</v>
      </c>
      <c r="E8" s="17">
        <v>174</v>
      </c>
      <c r="F8" s="17">
        <v>180</v>
      </c>
      <c r="G8" s="102">
        <v>180</v>
      </c>
      <c r="H8" s="102">
        <v>179</v>
      </c>
    </row>
    <row r="9" spans="1:8" ht="12.75">
      <c r="A9" s="17"/>
      <c r="B9" s="17" t="s">
        <v>177</v>
      </c>
      <c r="C9" s="17">
        <v>14000</v>
      </c>
      <c r="D9" s="17">
        <v>14000</v>
      </c>
      <c r="E9" s="17">
        <v>17000</v>
      </c>
      <c r="F9" s="17">
        <v>23595</v>
      </c>
      <c r="G9" s="102">
        <v>18000</v>
      </c>
      <c r="H9" s="102">
        <v>22851</v>
      </c>
    </row>
    <row r="10" spans="1:8" ht="12.75">
      <c r="A10" s="17"/>
      <c r="B10" s="17" t="s">
        <v>178</v>
      </c>
      <c r="C10" s="17"/>
      <c r="D10" s="17"/>
      <c r="E10" s="17"/>
      <c r="F10" s="17">
        <v>12</v>
      </c>
      <c r="G10" s="102"/>
      <c r="H10" s="102">
        <v>11</v>
      </c>
    </row>
    <row r="11" spans="1:8" ht="12.75">
      <c r="A11" s="17"/>
      <c r="B11" s="17" t="s">
        <v>43</v>
      </c>
      <c r="C11" s="17">
        <v>19000</v>
      </c>
      <c r="D11" s="17">
        <v>19000</v>
      </c>
      <c r="E11" s="17">
        <v>24000</v>
      </c>
      <c r="F11" s="17">
        <v>28192</v>
      </c>
      <c r="G11" s="102">
        <v>25000</v>
      </c>
      <c r="H11" s="102">
        <v>43052</v>
      </c>
    </row>
    <row r="12" spans="1:8" ht="12.75">
      <c r="A12" s="17"/>
      <c r="B12" s="17" t="s">
        <v>179</v>
      </c>
      <c r="C12" s="17"/>
      <c r="D12" s="17"/>
      <c r="E12" s="17"/>
      <c r="F12" s="17"/>
      <c r="G12" s="102">
        <v>0</v>
      </c>
      <c r="H12" s="102">
        <v>1069</v>
      </c>
    </row>
    <row r="13" spans="1:8" ht="12.75">
      <c r="A13" s="17"/>
      <c r="B13" s="17" t="s">
        <v>44</v>
      </c>
      <c r="C13" s="17">
        <v>1000</v>
      </c>
      <c r="D13" s="17">
        <v>1000</v>
      </c>
      <c r="E13" s="17">
        <v>1000</v>
      </c>
      <c r="F13" s="17">
        <v>959</v>
      </c>
      <c r="G13" s="102">
        <v>900</v>
      </c>
      <c r="H13" s="102">
        <v>989</v>
      </c>
    </row>
    <row r="14" spans="1:8" s="96" customFormat="1" ht="12.75">
      <c r="A14" s="28"/>
      <c r="B14" s="28" t="s">
        <v>180</v>
      </c>
      <c r="C14" s="28">
        <f aca="true" t="shared" si="0" ref="C14:H14">SUM(C6:C13)</f>
        <v>130880</v>
      </c>
      <c r="D14" s="28">
        <f t="shared" si="0"/>
        <v>131880</v>
      </c>
      <c r="E14" s="28">
        <f t="shared" si="0"/>
        <v>140574</v>
      </c>
      <c r="F14" s="28">
        <f t="shared" si="0"/>
        <v>151367</v>
      </c>
      <c r="G14" s="104">
        <f t="shared" si="0"/>
        <v>175780</v>
      </c>
      <c r="H14" s="104">
        <f t="shared" si="0"/>
        <v>207717</v>
      </c>
    </row>
    <row r="15" spans="1:8" ht="12.75">
      <c r="A15" s="17"/>
      <c r="B15" s="17"/>
      <c r="C15" s="17"/>
      <c r="D15" s="17"/>
      <c r="E15" s="17"/>
      <c r="F15" s="17"/>
      <c r="G15" s="102"/>
      <c r="H15" s="102"/>
    </row>
    <row r="16" spans="1:8" ht="12.75">
      <c r="A16" s="28" t="s">
        <v>175</v>
      </c>
      <c r="B16" s="17" t="s">
        <v>45</v>
      </c>
      <c r="C16" s="17">
        <v>11000</v>
      </c>
      <c r="D16" s="17">
        <v>4400</v>
      </c>
      <c r="E16" s="17">
        <v>4200</v>
      </c>
      <c r="F16" s="17">
        <v>4259</v>
      </c>
      <c r="G16" s="102">
        <v>4200</v>
      </c>
      <c r="H16" s="102">
        <v>3887</v>
      </c>
    </row>
    <row r="17" spans="1:8" ht="12.75">
      <c r="A17" s="28" t="s">
        <v>175</v>
      </c>
      <c r="B17" s="17" t="s">
        <v>181</v>
      </c>
      <c r="C17" s="17"/>
      <c r="D17" s="17"/>
      <c r="E17" s="17"/>
      <c r="F17" s="17"/>
      <c r="G17" s="102"/>
      <c r="H17" s="102"/>
    </row>
    <row r="18" spans="1:8" s="96" customFormat="1" ht="12.75">
      <c r="A18" s="28"/>
      <c r="B18" s="28" t="s">
        <v>182</v>
      </c>
      <c r="C18" s="28">
        <f aca="true" t="shared" si="1" ref="C18:H18">SUM(C16:C17)</f>
        <v>11000</v>
      </c>
      <c r="D18" s="28">
        <f t="shared" si="1"/>
        <v>4400</v>
      </c>
      <c r="E18" s="28">
        <f t="shared" si="1"/>
        <v>4200</v>
      </c>
      <c r="F18" s="28">
        <f t="shared" si="1"/>
        <v>4259</v>
      </c>
      <c r="G18" s="104">
        <f t="shared" si="1"/>
        <v>4200</v>
      </c>
      <c r="H18" s="104">
        <f t="shared" si="1"/>
        <v>3887</v>
      </c>
    </row>
    <row r="19" spans="1:8" ht="12.75">
      <c r="A19" s="17"/>
      <c r="B19" s="17"/>
      <c r="C19" s="17"/>
      <c r="D19" s="17"/>
      <c r="E19" s="17"/>
      <c r="F19" s="17"/>
      <c r="G19" s="102"/>
      <c r="H19" s="102"/>
    </row>
    <row r="20" spans="1:8" ht="12.75">
      <c r="A20" s="17"/>
      <c r="B20" s="17"/>
      <c r="C20" s="17"/>
      <c r="D20" s="17"/>
      <c r="E20" s="17"/>
      <c r="F20" s="17"/>
      <c r="G20" s="102"/>
      <c r="H20" s="102"/>
    </row>
    <row r="21" spans="1:8" ht="12.75">
      <c r="A21" s="17"/>
      <c r="B21" s="17"/>
      <c r="C21" s="17"/>
      <c r="D21" s="17"/>
      <c r="E21" s="17"/>
      <c r="F21" s="17"/>
      <c r="G21" s="102"/>
      <c r="H21" s="102"/>
    </row>
    <row r="22" spans="1:8" ht="12.75">
      <c r="A22" s="28"/>
      <c r="B22" s="28" t="s">
        <v>183</v>
      </c>
      <c r="C22" s="17">
        <f>+C14+C18</f>
        <v>141880</v>
      </c>
      <c r="D22" s="17">
        <f>+D14+D18</f>
        <v>136280</v>
      </c>
      <c r="E22" s="17">
        <f>+E14+E18</f>
        <v>144774</v>
      </c>
      <c r="F22" s="17"/>
      <c r="G22" s="102">
        <f>+G14+G18</f>
        <v>179980</v>
      </c>
      <c r="H22" s="102">
        <f>+H14+H18</f>
        <v>211604</v>
      </c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/>
  <headerFooter alignWithMargins="0">
    <oddHeader>&amp;C&amp;P/&amp;N</oddHeader>
    <oddFooter>&amp;L&amp;D&amp;C&amp;A&amp;R&amp;F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55"/>
  <sheetViews>
    <sheetView zoomScaleSheetLayoutView="86" zoomScalePageLayoutView="0" workbookViewId="0" topLeftCell="A46">
      <selection activeCell="E51" sqref="E51"/>
    </sheetView>
  </sheetViews>
  <sheetFormatPr defaultColWidth="8.75" defaultRowHeight="18"/>
  <cols>
    <col min="1" max="1" width="8.75" style="23" customWidth="1"/>
    <col min="2" max="2" width="38.08203125" style="23" customWidth="1"/>
    <col min="3" max="3" width="7" style="23" customWidth="1"/>
    <col min="4" max="4" width="8.75" style="23" customWidth="1"/>
    <col min="5" max="5" width="7.58203125" style="23" customWidth="1"/>
    <col min="6" max="6" width="17.58203125" style="105" customWidth="1"/>
    <col min="7" max="16384" width="8.75" style="105" customWidth="1"/>
  </cols>
  <sheetData>
    <row r="1" spans="1:5" ht="12.75">
      <c r="A1" s="106"/>
      <c r="B1" s="106"/>
      <c r="C1" s="106"/>
      <c r="D1" s="106"/>
      <c r="E1" s="106" t="s">
        <v>184</v>
      </c>
    </row>
    <row r="2" spans="1:5" ht="12.75">
      <c r="A2" s="107">
        <v>370000</v>
      </c>
      <c r="B2" s="238" t="s">
        <v>58</v>
      </c>
      <c r="C2" s="238"/>
      <c r="D2" s="238"/>
      <c r="E2" s="238"/>
    </row>
    <row r="3" spans="1:5" ht="12.75">
      <c r="A3" s="107" t="s">
        <v>185</v>
      </c>
      <c r="B3" s="108" t="s">
        <v>8</v>
      </c>
      <c r="C3" s="109">
        <v>2017</v>
      </c>
      <c r="D3" s="109" t="s">
        <v>60</v>
      </c>
      <c r="E3" s="109" t="s">
        <v>186</v>
      </c>
    </row>
    <row r="4" spans="1:5" ht="17.25" customHeight="1">
      <c r="A4" s="110" t="s">
        <v>61</v>
      </c>
      <c r="B4" s="111" t="s">
        <v>62</v>
      </c>
      <c r="C4" s="112"/>
      <c r="D4" s="112"/>
      <c r="E4" s="112"/>
    </row>
    <row r="5" spans="1:5" ht="23.25" customHeight="1">
      <c r="A5" s="110" t="s">
        <v>63</v>
      </c>
      <c r="B5" s="111" t="s">
        <v>64</v>
      </c>
      <c r="C5" s="112"/>
      <c r="D5" s="112"/>
      <c r="E5" s="112"/>
    </row>
    <row r="6" spans="1:5" ht="28.5" customHeight="1">
      <c r="A6" s="110" t="s">
        <v>65</v>
      </c>
      <c r="B6" s="111" t="s">
        <v>66</v>
      </c>
      <c r="C6" s="112"/>
      <c r="D6" s="112"/>
      <c r="E6" s="112"/>
    </row>
    <row r="7" spans="1:5" ht="29.25" customHeight="1">
      <c r="A7" s="110" t="s">
        <v>67</v>
      </c>
      <c r="B7" s="111" t="s">
        <v>68</v>
      </c>
      <c r="C7" s="112"/>
      <c r="D7" s="112"/>
      <c r="E7" s="112"/>
    </row>
    <row r="8" spans="1:5" ht="33" customHeight="1">
      <c r="A8" s="110" t="s">
        <v>69</v>
      </c>
      <c r="B8" s="111" t="s">
        <v>70</v>
      </c>
      <c r="C8" s="112"/>
      <c r="D8" s="112"/>
      <c r="E8" s="112"/>
    </row>
    <row r="9" spans="1:5" ht="18" customHeight="1">
      <c r="A9" s="110" t="s">
        <v>71</v>
      </c>
      <c r="B9" s="111" t="s">
        <v>72</v>
      </c>
      <c r="C9" s="112"/>
      <c r="D9" s="112"/>
      <c r="E9" s="112"/>
    </row>
    <row r="10" spans="1:5" ht="18" customHeight="1">
      <c r="A10" s="113" t="s">
        <v>73</v>
      </c>
      <c r="B10" s="114" t="s">
        <v>74</v>
      </c>
      <c r="C10" s="115">
        <f>SUM(C4:C9)</f>
        <v>0</v>
      </c>
      <c r="D10" s="115">
        <f>SUM(D4:D9)</f>
        <v>0</v>
      </c>
      <c r="E10" s="115">
        <f>SUM(E4:E9)</f>
        <v>0</v>
      </c>
    </row>
    <row r="11" spans="1:5" ht="18" customHeight="1">
      <c r="A11" s="110" t="s">
        <v>75</v>
      </c>
      <c r="B11" s="111" t="s">
        <v>76</v>
      </c>
      <c r="C11" s="112"/>
      <c r="D11" s="112"/>
      <c r="E11" s="112"/>
    </row>
    <row r="12" spans="1:5" ht="18" customHeight="1">
      <c r="A12" s="110" t="s">
        <v>77</v>
      </c>
      <c r="B12" s="111" t="s">
        <v>78</v>
      </c>
      <c r="C12" s="112"/>
      <c r="D12" s="112"/>
      <c r="E12" s="112"/>
    </row>
    <row r="13" spans="1:5" ht="18" customHeight="1">
      <c r="A13" s="110" t="s">
        <v>79</v>
      </c>
      <c r="B13" s="111" t="s">
        <v>80</v>
      </c>
      <c r="C13" s="112"/>
      <c r="D13" s="112"/>
      <c r="E13" s="112"/>
    </row>
    <row r="14" spans="1:5" ht="18" customHeight="1">
      <c r="A14" s="110" t="s">
        <v>81</v>
      </c>
      <c r="B14" s="111" t="s">
        <v>82</v>
      </c>
      <c r="C14" s="112"/>
      <c r="D14" s="112"/>
      <c r="E14" s="112"/>
    </row>
    <row r="15" spans="1:5" ht="18" customHeight="1">
      <c r="A15" s="110" t="s">
        <v>83</v>
      </c>
      <c r="B15" s="111" t="s">
        <v>84</v>
      </c>
      <c r="C15" s="112"/>
      <c r="D15" s="112"/>
      <c r="E15" s="112"/>
    </row>
    <row r="16" spans="1:5" ht="18" customHeight="1">
      <c r="A16" s="110" t="s">
        <v>83</v>
      </c>
      <c r="B16" s="111" t="s">
        <v>85</v>
      </c>
      <c r="C16" s="112"/>
      <c r="D16" s="112"/>
      <c r="E16" s="112"/>
    </row>
    <row r="17" spans="1:5" ht="18" customHeight="1">
      <c r="A17" s="113"/>
      <c r="B17" s="114" t="s">
        <v>86</v>
      </c>
      <c r="C17" s="115">
        <f>SUM(C11:C16)</f>
        <v>0</v>
      </c>
      <c r="D17" s="115">
        <f>SUM(D11:D16)</f>
        <v>0</v>
      </c>
      <c r="E17" s="115">
        <f>SUM(E11:E16)</f>
        <v>0</v>
      </c>
    </row>
    <row r="18" spans="1:5" ht="18" customHeight="1">
      <c r="A18" s="110" t="s">
        <v>87</v>
      </c>
      <c r="B18" s="111" t="s">
        <v>88</v>
      </c>
      <c r="C18" s="112"/>
      <c r="D18" s="112"/>
      <c r="E18" s="112"/>
    </row>
    <row r="19" spans="1:5" ht="18" customHeight="1">
      <c r="A19" s="110" t="s">
        <v>89</v>
      </c>
      <c r="B19" s="111" t="s">
        <v>90</v>
      </c>
      <c r="C19" s="112"/>
      <c r="D19" s="112"/>
      <c r="E19" s="112"/>
    </row>
    <row r="20" spans="1:5" ht="18" customHeight="1">
      <c r="A20" s="110" t="s">
        <v>91</v>
      </c>
      <c r="B20" s="111" t="s">
        <v>92</v>
      </c>
      <c r="C20" s="112"/>
      <c r="D20" s="112"/>
      <c r="E20" s="112"/>
    </row>
    <row r="21" spans="1:5" ht="18" customHeight="1">
      <c r="A21" s="110" t="s">
        <v>93</v>
      </c>
      <c r="B21" s="111" t="s">
        <v>94</v>
      </c>
      <c r="C21" s="112"/>
      <c r="D21" s="112"/>
      <c r="E21" s="112"/>
    </row>
    <row r="22" spans="1:5" ht="28.5" customHeight="1">
      <c r="A22" s="110" t="s">
        <v>95</v>
      </c>
      <c r="B22" s="111" t="s">
        <v>96</v>
      </c>
      <c r="C22" s="112"/>
      <c r="D22" s="112"/>
      <c r="E22" s="112"/>
    </row>
    <row r="23" spans="1:5" ht="15" customHeight="1">
      <c r="A23" s="116" t="s">
        <v>97</v>
      </c>
      <c r="B23" s="111" t="s">
        <v>98</v>
      </c>
      <c r="C23" s="112"/>
      <c r="D23" s="112"/>
      <c r="E23" s="112"/>
    </row>
    <row r="24" spans="1:5" ht="15" customHeight="1">
      <c r="A24" s="116" t="s">
        <v>99</v>
      </c>
      <c r="B24" s="111" t="s">
        <v>100</v>
      </c>
      <c r="C24" s="112"/>
      <c r="D24" s="112"/>
      <c r="E24" s="112"/>
    </row>
    <row r="25" spans="1:5" ht="15" customHeight="1">
      <c r="A25" s="116" t="s">
        <v>101</v>
      </c>
      <c r="B25" s="111" t="s">
        <v>102</v>
      </c>
      <c r="C25" s="112"/>
      <c r="D25" s="112"/>
      <c r="E25" s="112"/>
    </row>
    <row r="26" spans="1:5" ht="15" customHeight="1">
      <c r="A26" s="117"/>
      <c r="B26" s="114" t="s">
        <v>103</v>
      </c>
      <c r="C26" s="115">
        <f>SUM(C18:C25)</f>
        <v>0</v>
      </c>
      <c r="D26" s="115">
        <f>SUM(D18:D25)</f>
        <v>0</v>
      </c>
      <c r="E26" s="115">
        <f>SUM(E18:E25)</f>
        <v>0</v>
      </c>
    </row>
    <row r="27" spans="1:5" ht="15" customHeight="1">
      <c r="A27" s="116" t="s">
        <v>104</v>
      </c>
      <c r="B27" s="111" t="s">
        <v>105</v>
      </c>
      <c r="C27" s="115"/>
      <c r="D27" s="115"/>
      <c r="E27" s="115"/>
    </row>
    <row r="28" spans="1:5" ht="15" customHeight="1">
      <c r="A28" s="116" t="s">
        <v>106</v>
      </c>
      <c r="B28" s="111" t="s">
        <v>107</v>
      </c>
      <c r="C28" s="112"/>
      <c r="D28" s="112"/>
      <c r="E28" s="112"/>
    </row>
    <row r="29" spans="1:5" ht="15" customHeight="1">
      <c r="A29" s="117"/>
      <c r="B29" s="114" t="s">
        <v>108</v>
      </c>
      <c r="C29" s="115">
        <f>SUM(C26+C27+C28)</f>
        <v>0</v>
      </c>
      <c r="D29" s="115">
        <f>SUM(D26+D27+D28)</f>
        <v>0</v>
      </c>
      <c r="E29" s="115">
        <f>SUM(E26+E27+E28)</f>
        <v>0</v>
      </c>
    </row>
    <row r="30" spans="1:5" ht="15" customHeight="1">
      <c r="A30" s="116" t="s">
        <v>145</v>
      </c>
      <c r="B30" s="111" t="s">
        <v>146</v>
      </c>
      <c r="C30" s="112"/>
      <c r="D30" s="112"/>
      <c r="E30" s="112"/>
    </row>
    <row r="31" spans="1:5" ht="15" customHeight="1">
      <c r="A31" s="116" t="s">
        <v>147</v>
      </c>
      <c r="B31" s="111" t="s">
        <v>148</v>
      </c>
      <c r="C31" s="112"/>
      <c r="D31" s="112"/>
      <c r="E31" s="112"/>
    </row>
    <row r="32" spans="1:5" ht="15" customHeight="1">
      <c r="A32" s="116" t="s">
        <v>149</v>
      </c>
      <c r="B32" s="118" t="s">
        <v>150</v>
      </c>
      <c r="C32" s="119"/>
      <c r="D32" s="119"/>
      <c r="E32" s="119"/>
    </row>
    <row r="33" spans="1:5" ht="15" customHeight="1">
      <c r="A33" s="116" t="s">
        <v>151</v>
      </c>
      <c r="B33" s="111" t="s">
        <v>152</v>
      </c>
      <c r="C33" s="112"/>
      <c r="D33" s="112"/>
      <c r="E33" s="112"/>
    </row>
    <row r="34" spans="1:5" ht="15" customHeight="1">
      <c r="A34" s="116" t="s">
        <v>153</v>
      </c>
      <c r="B34" s="111" t="s">
        <v>154</v>
      </c>
      <c r="C34" s="112"/>
      <c r="D34" s="112"/>
      <c r="E34" s="112"/>
    </row>
    <row r="35" spans="1:5" ht="15" customHeight="1">
      <c r="A35" s="116"/>
      <c r="B35" s="114" t="s">
        <v>155</v>
      </c>
      <c r="C35" s="115">
        <f>SUM(C30:C34)</f>
        <v>0</v>
      </c>
      <c r="D35" s="115">
        <f>SUM(D30:D34)</f>
        <v>0</v>
      </c>
      <c r="E35" s="115">
        <f>SUM(E30:E34)</f>
        <v>0</v>
      </c>
    </row>
    <row r="36" spans="1:5" ht="15" customHeight="1">
      <c r="A36" s="116" t="s">
        <v>156</v>
      </c>
      <c r="B36" s="111" t="s">
        <v>157</v>
      </c>
      <c r="C36" s="112"/>
      <c r="D36" s="112"/>
      <c r="E36" s="112"/>
    </row>
    <row r="37" spans="1:5" ht="15" customHeight="1">
      <c r="A37" s="116" t="s">
        <v>156</v>
      </c>
      <c r="B37" s="111" t="s">
        <v>158</v>
      </c>
      <c r="C37" s="112"/>
      <c r="D37" s="112"/>
      <c r="E37" s="112"/>
    </row>
    <row r="38" spans="1:5" ht="15" customHeight="1">
      <c r="A38" s="116" t="s">
        <v>156</v>
      </c>
      <c r="B38" s="111" t="s">
        <v>159</v>
      </c>
      <c r="C38" s="112"/>
      <c r="D38" s="112"/>
      <c r="E38" s="112"/>
    </row>
    <row r="39" spans="1:5" ht="15" customHeight="1">
      <c r="A39" s="116" t="s">
        <v>156</v>
      </c>
      <c r="B39" s="111" t="s">
        <v>160</v>
      </c>
      <c r="C39" s="112"/>
      <c r="D39" s="112"/>
      <c r="E39" s="112"/>
    </row>
    <row r="40" spans="1:5" ht="15" customHeight="1">
      <c r="A40" s="117"/>
      <c r="B40" s="114" t="s">
        <v>161</v>
      </c>
      <c r="C40" s="115">
        <f>SUM(C36:C39)</f>
        <v>0</v>
      </c>
      <c r="D40" s="115">
        <f>SUM(D36:D39)</f>
        <v>0</v>
      </c>
      <c r="E40" s="115">
        <f>SUM(E36:E39)</f>
        <v>0</v>
      </c>
    </row>
    <row r="41" spans="1:5" ht="15" customHeight="1">
      <c r="A41" s="120"/>
      <c r="B41" s="121" t="s">
        <v>162</v>
      </c>
      <c r="C41" s="122">
        <f>C35+C29+C17+C40</f>
        <v>0</v>
      </c>
      <c r="D41" s="122">
        <f>D35+D29+D17+D40</f>
        <v>0</v>
      </c>
      <c r="E41" s="122">
        <f>E35+E29+E17+E40</f>
        <v>0</v>
      </c>
    </row>
    <row r="42" spans="1:5" ht="15" customHeight="1">
      <c r="A42" s="110" t="s">
        <v>163</v>
      </c>
      <c r="B42" s="111" t="s">
        <v>164</v>
      </c>
      <c r="C42" s="112"/>
      <c r="D42" s="112"/>
      <c r="E42" s="112"/>
    </row>
    <row r="43" spans="1:5" ht="15" customHeight="1">
      <c r="A43" s="110" t="s">
        <v>165</v>
      </c>
      <c r="B43" s="111" t="s">
        <v>166</v>
      </c>
      <c r="C43" s="112"/>
      <c r="D43" s="112"/>
      <c r="E43" s="112"/>
    </row>
    <row r="44" spans="1:5" ht="26.25" customHeight="1">
      <c r="A44" s="113"/>
      <c r="B44" s="114" t="s">
        <v>109</v>
      </c>
      <c r="C44" s="115">
        <f>SUM(C42:C43)</f>
        <v>0</v>
      </c>
      <c r="D44" s="115">
        <f>SUM(D42:D43)</f>
        <v>0</v>
      </c>
      <c r="E44" s="115">
        <f>SUM(E42:E43)</f>
        <v>0</v>
      </c>
    </row>
    <row r="45" spans="1:5" ht="15" customHeight="1">
      <c r="A45" s="116" t="s">
        <v>115</v>
      </c>
      <c r="B45" s="111" t="s">
        <v>26</v>
      </c>
      <c r="C45" s="112"/>
      <c r="D45" s="112"/>
      <c r="E45" s="112"/>
    </row>
    <row r="46" spans="1:5" ht="15" customHeight="1">
      <c r="A46" s="116" t="s">
        <v>116</v>
      </c>
      <c r="B46" s="111" t="s">
        <v>117</v>
      </c>
      <c r="C46" s="112"/>
      <c r="D46" s="112"/>
      <c r="E46" s="112"/>
    </row>
    <row r="47" spans="1:5" ht="15" customHeight="1">
      <c r="A47" s="116" t="s">
        <v>118</v>
      </c>
      <c r="B47" s="111" t="s">
        <v>119</v>
      </c>
      <c r="C47" s="112"/>
      <c r="D47" s="112"/>
      <c r="E47" s="112"/>
    </row>
    <row r="48" spans="1:5" ht="15" customHeight="1">
      <c r="A48" s="117"/>
      <c r="B48" s="114" t="s">
        <v>122</v>
      </c>
      <c r="C48" s="115">
        <f>SUM(C45:C47)</f>
        <v>0</v>
      </c>
      <c r="D48" s="115">
        <f>SUM(D45:D47)</f>
        <v>0</v>
      </c>
      <c r="E48" s="115">
        <f>SUM(E45:E47)</f>
        <v>0</v>
      </c>
    </row>
    <row r="49" spans="1:5" ht="15" customHeight="1">
      <c r="A49" s="116" t="s">
        <v>131</v>
      </c>
      <c r="B49" s="111" t="s">
        <v>132</v>
      </c>
      <c r="C49" s="112"/>
      <c r="D49" s="112"/>
      <c r="E49" s="112"/>
    </row>
    <row r="50" spans="1:6" ht="45.75" customHeight="1">
      <c r="A50" s="116" t="s">
        <v>187</v>
      </c>
      <c r="B50" s="111" t="s">
        <v>188</v>
      </c>
      <c r="C50" s="112">
        <v>15000</v>
      </c>
      <c r="D50" s="112">
        <v>15000</v>
      </c>
      <c r="E50" s="112">
        <v>6240</v>
      </c>
      <c r="F50" s="123" t="s">
        <v>189</v>
      </c>
    </row>
    <row r="51" spans="1:5" ht="17.25" customHeight="1">
      <c r="A51" s="116">
        <v>272</v>
      </c>
      <c r="B51" s="111" t="s">
        <v>134</v>
      </c>
      <c r="C51" s="112"/>
      <c r="D51" s="112"/>
      <c r="E51" s="112"/>
    </row>
    <row r="52" spans="1:5" ht="17.25" customHeight="1">
      <c r="A52" s="117">
        <v>276</v>
      </c>
      <c r="B52" s="114" t="s">
        <v>135</v>
      </c>
      <c r="C52" s="115">
        <f>SUM(C49:C51)</f>
        <v>15000</v>
      </c>
      <c r="D52" s="115">
        <f>SUM(D49:D51)</f>
        <v>15000</v>
      </c>
      <c r="E52" s="115">
        <f>SUM(E49:E51)</f>
        <v>6240</v>
      </c>
    </row>
    <row r="53" spans="1:5" ht="17.25" customHeight="1">
      <c r="A53" s="120"/>
      <c r="B53" s="121" t="s">
        <v>136</v>
      </c>
      <c r="C53" s="122">
        <f>C48+C52+C44</f>
        <v>15000</v>
      </c>
      <c r="D53" s="122">
        <f>D48+D52+D44</f>
        <v>15000</v>
      </c>
      <c r="E53" s="122">
        <f>E48+E52+E44</f>
        <v>6240</v>
      </c>
    </row>
    <row r="54" spans="1:5" ht="17.25" customHeight="1">
      <c r="A54" s="120" t="s">
        <v>137</v>
      </c>
      <c r="B54" s="121" t="s">
        <v>138</v>
      </c>
      <c r="C54" s="122"/>
      <c r="D54" s="122"/>
      <c r="E54" s="122"/>
    </row>
    <row r="55" spans="1:5" ht="12.75">
      <c r="A55" s="117">
        <v>277</v>
      </c>
      <c r="B55" s="114" t="s">
        <v>139</v>
      </c>
      <c r="C55" s="115">
        <f>C53+C41+C54</f>
        <v>15000</v>
      </c>
      <c r="D55" s="115">
        <f>D53+D41+D54</f>
        <v>15000</v>
      </c>
      <c r="E55" s="115">
        <f>E53+E41+E54</f>
        <v>6240</v>
      </c>
    </row>
  </sheetData>
  <sheetProtection selectLockedCells="1" selectUnlockedCells="1"/>
  <mergeCells count="1">
    <mergeCell ref="B2:E2"/>
  </mergeCells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/>
  <headerFooter alignWithMargins="0">
    <oddHeader>&amp;C&amp;P/&amp;N</oddHeader>
    <oddFooter>&amp;L&amp;D&amp;C&amp;A&amp;R&amp;F</oddFooter>
  </headerFooter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F55"/>
  <sheetViews>
    <sheetView zoomScalePageLayoutView="0" workbookViewId="0" topLeftCell="A40">
      <selection activeCell="E33" sqref="E33"/>
    </sheetView>
  </sheetViews>
  <sheetFormatPr defaultColWidth="8.75" defaultRowHeight="18"/>
  <cols>
    <col min="1" max="1" width="11.41015625" style="3" customWidth="1"/>
    <col min="2" max="2" width="24.41015625" style="3" customWidth="1"/>
    <col min="3" max="16384" width="8.75" style="3" customWidth="1"/>
  </cols>
  <sheetData>
    <row r="1" spans="1:5" ht="12.75">
      <c r="A1" s="50"/>
      <c r="B1" s="50"/>
      <c r="C1" s="50"/>
      <c r="D1" s="50"/>
      <c r="E1" s="50"/>
    </row>
    <row r="2" spans="1:5" ht="12.75">
      <c r="A2" s="124">
        <v>680002</v>
      </c>
      <c r="B2" s="239" t="s">
        <v>58</v>
      </c>
      <c r="C2" s="239"/>
      <c r="D2" s="239"/>
      <c r="E2" s="239"/>
    </row>
    <row r="3" spans="1:5" ht="12.75">
      <c r="A3" s="52" t="s">
        <v>190</v>
      </c>
      <c r="B3" s="82" t="s">
        <v>10</v>
      </c>
      <c r="C3" s="9">
        <v>2017</v>
      </c>
      <c r="D3" s="9">
        <v>2017</v>
      </c>
      <c r="E3" s="125" t="s">
        <v>269</v>
      </c>
    </row>
    <row r="4" spans="1:5" ht="25.5">
      <c r="A4" s="59" t="s">
        <v>61</v>
      </c>
      <c r="B4" s="60" t="s">
        <v>62</v>
      </c>
      <c r="C4" s="17"/>
      <c r="D4" s="17"/>
      <c r="E4" s="17"/>
    </row>
    <row r="5" spans="1:5" ht="38.25">
      <c r="A5" s="59" t="s">
        <v>63</v>
      </c>
      <c r="B5" s="60" t="s">
        <v>64</v>
      </c>
      <c r="C5" s="17"/>
      <c r="D5" s="17"/>
      <c r="E5" s="17"/>
    </row>
    <row r="6" spans="1:5" ht="51">
      <c r="A6" s="59" t="s">
        <v>65</v>
      </c>
      <c r="B6" s="60" t="s">
        <v>66</v>
      </c>
      <c r="C6" s="17"/>
      <c r="D6" s="17"/>
      <c r="E6" s="17"/>
    </row>
    <row r="7" spans="1:5" ht="25.5">
      <c r="A7" s="59" t="s">
        <v>67</v>
      </c>
      <c r="B7" s="60" t="s">
        <v>68</v>
      </c>
      <c r="C7" s="17"/>
      <c r="D7" s="17"/>
      <c r="E7" s="17"/>
    </row>
    <row r="8" spans="1:5" ht="38.25">
      <c r="A8" s="59" t="s">
        <v>69</v>
      </c>
      <c r="B8" s="60" t="s">
        <v>70</v>
      </c>
      <c r="C8" s="17"/>
      <c r="D8" s="17"/>
      <c r="E8" s="17"/>
    </row>
    <row r="9" spans="1:5" ht="12.75">
      <c r="A9" s="59" t="s">
        <v>71</v>
      </c>
      <c r="B9" s="60" t="s">
        <v>72</v>
      </c>
      <c r="C9" s="17"/>
      <c r="D9" s="17"/>
      <c r="E9" s="17"/>
    </row>
    <row r="10" spans="1:5" ht="25.5">
      <c r="A10" s="62" t="s">
        <v>73</v>
      </c>
      <c r="B10" s="63" t="s">
        <v>74</v>
      </c>
      <c r="C10" s="17"/>
      <c r="D10" s="17"/>
      <c r="E10" s="17"/>
    </row>
    <row r="11" spans="1:5" ht="12.75">
      <c r="A11" s="59" t="s">
        <v>75</v>
      </c>
      <c r="B11" s="60" t="s">
        <v>76</v>
      </c>
      <c r="C11" s="17"/>
      <c r="D11" s="17"/>
      <c r="E11" s="17"/>
    </row>
    <row r="12" spans="1:5" ht="25.5">
      <c r="A12" s="59" t="s">
        <v>77</v>
      </c>
      <c r="B12" s="60" t="s">
        <v>78</v>
      </c>
      <c r="C12" s="17"/>
      <c r="D12" s="17"/>
      <c r="E12" s="17"/>
    </row>
    <row r="13" spans="1:5" ht="25.5">
      <c r="A13" s="59" t="s">
        <v>79</v>
      </c>
      <c r="B13" s="60" t="s">
        <v>80</v>
      </c>
      <c r="C13" s="17"/>
      <c r="D13" s="17"/>
      <c r="E13" s="17"/>
    </row>
    <row r="14" spans="1:5" ht="25.5">
      <c r="A14" s="59" t="s">
        <v>81</v>
      </c>
      <c r="B14" s="60" t="s">
        <v>82</v>
      </c>
      <c r="C14" s="17"/>
      <c r="D14" s="17"/>
      <c r="E14" s="17"/>
    </row>
    <row r="15" spans="1:5" ht="12.75">
      <c r="A15" s="59" t="s">
        <v>83</v>
      </c>
      <c r="B15" s="60" t="s">
        <v>84</v>
      </c>
      <c r="C15" s="17"/>
      <c r="D15" s="17"/>
      <c r="E15" s="17"/>
    </row>
    <row r="16" spans="1:5" ht="25.5">
      <c r="A16" s="59" t="s">
        <v>83</v>
      </c>
      <c r="B16" s="60" t="s">
        <v>85</v>
      </c>
      <c r="C16" s="17"/>
      <c r="D16" s="17"/>
      <c r="E16" s="17"/>
    </row>
    <row r="17" spans="1:5" ht="25.5">
      <c r="A17" s="62"/>
      <c r="B17" s="63" t="s">
        <v>86</v>
      </c>
      <c r="C17" s="17"/>
      <c r="D17" s="17"/>
      <c r="E17" s="17"/>
    </row>
    <row r="18" spans="1:5" ht="12.75">
      <c r="A18" s="59" t="s">
        <v>87</v>
      </c>
      <c r="B18" s="60" t="s">
        <v>88</v>
      </c>
      <c r="C18" s="85"/>
      <c r="D18" s="85"/>
      <c r="E18" s="85"/>
    </row>
    <row r="19" spans="1:5" ht="25.5">
      <c r="A19" s="59" t="s">
        <v>89</v>
      </c>
      <c r="B19" s="60" t="s">
        <v>90</v>
      </c>
      <c r="C19" s="85"/>
      <c r="D19" s="85"/>
      <c r="E19" s="85"/>
    </row>
    <row r="20" spans="1:5" ht="25.5">
      <c r="A20" s="59" t="s">
        <v>91</v>
      </c>
      <c r="B20" s="60" t="s">
        <v>92</v>
      </c>
      <c r="C20" s="85"/>
      <c r="D20" s="85"/>
      <c r="E20" s="85"/>
    </row>
    <row r="21" spans="1:5" ht="12.75">
      <c r="A21" s="59" t="s">
        <v>93</v>
      </c>
      <c r="B21" s="60" t="s">
        <v>94</v>
      </c>
      <c r="C21" s="85"/>
      <c r="D21" s="85"/>
      <c r="E21" s="85"/>
    </row>
    <row r="22" spans="1:5" ht="38.25">
      <c r="A22" s="59" t="s">
        <v>95</v>
      </c>
      <c r="B22" s="60" t="s">
        <v>96</v>
      </c>
      <c r="C22" s="85"/>
      <c r="D22" s="85"/>
      <c r="E22" s="85"/>
    </row>
    <row r="23" spans="1:5" ht="12.75">
      <c r="A23" s="67" t="s">
        <v>97</v>
      </c>
      <c r="B23" s="60" t="s">
        <v>98</v>
      </c>
      <c r="C23" s="85"/>
      <c r="D23" s="85"/>
      <c r="E23" s="85"/>
    </row>
    <row r="24" spans="1:5" ht="25.5">
      <c r="A24" s="67" t="s">
        <v>99</v>
      </c>
      <c r="B24" s="60" t="s">
        <v>100</v>
      </c>
      <c r="C24" s="85"/>
      <c r="D24" s="85"/>
      <c r="E24" s="126"/>
    </row>
    <row r="25" spans="1:5" ht="12.75">
      <c r="A25" s="67" t="s">
        <v>101</v>
      </c>
      <c r="B25" s="60" t="s">
        <v>102</v>
      </c>
      <c r="C25" s="85"/>
      <c r="D25" s="85"/>
      <c r="E25" s="126"/>
    </row>
    <row r="26" spans="1:5" ht="12.75">
      <c r="A26" s="56"/>
      <c r="B26" s="63" t="s">
        <v>103</v>
      </c>
      <c r="C26" s="88">
        <f>SUM(C18:C25)</f>
        <v>0</v>
      </c>
      <c r="D26" s="88">
        <f>SUM(D18:D25)</f>
        <v>0</v>
      </c>
      <c r="E26" s="127">
        <f>SUM(E18:E25)</f>
        <v>0</v>
      </c>
    </row>
    <row r="27" spans="1:5" ht="12.75">
      <c r="A27" s="67" t="s">
        <v>104</v>
      </c>
      <c r="B27" s="60" t="s">
        <v>105</v>
      </c>
      <c r="C27" s="88"/>
      <c r="D27" s="88"/>
      <c r="E27" s="127"/>
    </row>
    <row r="28" spans="1:5" ht="12.75">
      <c r="A28" s="67" t="s">
        <v>106</v>
      </c>
      <c r="B28" s="60" t="s">
        <v>107</v>
      </c>
      <c r="C28" s="85"/>
      <c r="D28" s="85"/>
      <c r="E28" s="126"/>
    </row>
    <row r="29" spans="1:5" ht="12.75">
      <c r="A29" s="56"/>
      <c r="B29" s="63" t="s">
        <v>108</v>
      </c>
      <c r="C29" s="88">
        <f>SUM(C26+C27+C28)</f>
        <v>0</v>
      </c>
      <c r="D29" s="88">
        <f>SUM(D26+D27+D28)</f>
        <v>0</v>
      </c>
      <c r="E29" s="127">
        <f>SUM(E26+E27+E28)</f>
        <v>0</v>
      </c>
    </row>
    <row r="30" spans="1:6" ht="12.75">
      <c r="A30" s="67" t="s">
        <v>145</v>
      </c>
      <c r="B30" s="60" t="s">
        <v>146</v>
      </c>
      <c r="C30" s="17"/>
      <c r="D30" s="17"/>
      <c r="E30" s="128"/>
      <c r="F30" s="3" t="s">
        <v>191</v>
      </c>
    </row>
    <row r="31" spans="1:5" ht="12.75">
      <c r="A31" s="67" t="s">
        <v>147</v>
      </c>
      <c r="B31" s="60" t="s">
        <v>148</v>
      </c>
      <c r="C31" s="17"/>
      <c r="D31" s="17"/>
      <c r="E31" s="17"/>
    </row>
    <row r="32" spans="1:5" ht="12.75">
      <c r="A32" s="67" t="s">
        <v>149</v>
      </c>
      <c r="B32" s="92" t="s">
        <v>150</v>
      </c>
      <c r="C32" s="17"/>
      <c r="D32" s="17"/>
      <c r="E32" s="14"/>
    </row>
    <row r="33" spans="1:5" ht="12.75">
      <c r="A33" s="67" t="s">
        <v>151</v>
      </c>
      <c r="B33" s="60" t="s">
        <v>152</v>
      </c>
      <c r="C33" s="17"/>
      <c r="D33" s="17"/>
      <c r="E33" s="17"/>
    </row>
    <row r="34" spans="1:5" ht="12.75">
      <c r="A34" s="67" t="s">
        <v>153</v>
      </c>
      <c r="B34" s="60" t="s">
        <v>154</v>
      </c>
      <c r="C34" s="17"/>
      <c r="D34" s="17"/>
      <c r="E34" s="17"/>
    </row>
    <row r="35" spans="1:5" ht="25.5">
      <c r="A35" s="67"/>
      <c r="B35" s="63" t="s">
        <v>155</v>
      </c>
      <c r="C35" s="17"/>
      <c r="D35" s="17"/>
      <c r="E35" s="14">
        <f>E32+E30</f>
        <v>0</v>
      </c>
    </row>
    <row r="36" spans="1:5" ht="25.5">
      <c r="A36" s="67" t="s">
        <v>156</v>
      </c>
      <c r="B36" s="60" t="s">
        <v>157</v>
      </c>
      <c r="C36" s="17"/>
      <c r="D36" s="17"/>
      <c r="E36" s="17"/>
    </row>
    <row r="37" spans="1:5" ht="12.75">
      <c r="A37" s="67" t="s">
        <v>156</v>
      </c>
      <c r="B37" s="60" t="s">
        <v>158</v>
      </c>
      <c r="C37" s="17"/>
      <c r="D37" s="17"/>
      <c r="E37" s="17"/>
    </row>
    <row r="38" spans="1:5" ht="12.75">
      <c r="A38" s="67" t="s">
        <v>156</v>
      </c>
      <c r="B38" s="60" t="s">
        <v>159</v>
      </c>
      <c r="C38" s="17"/>
      <c r="D38" s="17"/>
      <c r="E38" s="17"/>
    </row>
    <row r="39" spans="1:5" ht="12.75">
      <c r="A39" s="67" t="s">
        <v>156</v>
      </c>
      <c r="B39" s="60" t="s">
        <v>160</v>
      </c>
      <c r="C39" s="17"/>
      <c r="D39" s="17"/>
      <c r="E39" s="17"/>
    </row>
    <row r="40" spans="1:5" ht="25.5">
      <c r="A40" s="56"/>
      <c r="B40" s="63" t="s">
        <v>161</v>
      </c>
      <c r="C40" s="17"/>
      <c r="D40" s="17"/>
      <c r="E40" s="17"/>
    </row>
    <row r="41" spans="1:5" ht="12.75">
      <c r="A41" s="73"/>
      <c r="B41" s="74" t="s">
        <v>162</v>
      </c>
      <c r="C41" s="93">
        <f>C35+C29+C17+C40</f>
        <v>0</v>
      </c>
      <c r="D41" s="93">
        <f>D35+D29+D17+D40</f>
        <v>0</v>
      </c>
      <c r="E41" s="129">
        <f>E35+E29+E17+E40</f>
        <v>0</v>
      </c>
    </row>
    <row r="42" spans="1:5" ht="25.5">
      <c r="A42" s="59" t="s">
        <v>163</v>
      </c>
      <c r="B42" s="60" t="s">
        <v>164</v>
      </c>
      <c r="C42" s="17"/>
      <c r="D42" s="17"/>
      <c r="E42" s="17"/>
    </row>
    <row r="43" spans="1:5" ht="25.5">
      <c r="A43" s="59" t="s">
        <v>165</v>
      </c>
      <c r="B43" s="60" t="s">
        <v>166</v>
      </c>
      <c r="C43" s="17"/>
      <c r="D43" s="17"/>
      <c r="E43" s="17"/>
    </row>
    <row r="44" spans="1:5" ht="25.5">
      <c r="A44" s="62"/>
      <c r="B44" s="63" t="s">
        <v>109</v>
      </c>
      <c r="C44" s="17"/>
      <c r="D44" s="17"/>
      <c r="E44" s="17"/>
    </row>
    <row r="45" spans="1:5" ht="12.75">
      <c r="A45" s="67" t="s">
        <v>115</v>
      </c>
      <c r="B45" s="60" t="s">
        <v>26</v>
      </c>
      <c r="C45" s="17"/>
      <c r="D45" s="17"/>
      <c r="E45" s="17"/>
    </row>
    <row r="46" spans="1:5" ht="12.75">
      <c r="A46" s="67" t="s">
        <v>116</v>
      </c>
      <c r="B46" s="60" t="s">
        <v>117</v>
      </c>
      <c r="C46" s="17"/>
      <c r="D46" s="17"/>
      <c r="E46" s="17"/>
    </row>
    <row r="47" spans="1:5" ht="12.75">
      <c r="A47" s="67" t="s">
        <v>118</v>
      </c>
      <c r="B47" s="60" t="s">
        <v>119</v>
      </c>
      <c r="C47" s="17"/>
      <c r="D47" s="17"/>
      <c r="E47" s="17"/>
    </row>
    <row r="48" spans="1:5" ht="12.75">
      <c r="A48" s="56"/>
      <c r="B48" s="63" t="s">
        <v>122</v>
      </c>
      <c r="C48" s="17"/>
      <c r="D48" s="17"/>
      <c r="E48" s="17"/>
    </row>
    <row r="49" spans="1:5" ht="25.5">
      <c r="A49" s="67" t="s">
        <v>131</v>
      </c>
      <c r="B49" s="60" t="s">
        <v>167</v>
      </c>
      <c r="C49" s="17"/>
      <c r="D49" s="17"/>
      <c r="E49" s="17"/>
    </row>
    <row r="50" spans="1:5" ht="25.5">
      <c r="A50" s="67"/>
      <c r="B50" s="60" t="s">
        <v>133</v>
      </c>
      <c r="C50" s="17"/>
      <c r="D50" s="17"/>
      <c r="E50" s="17"/>
    </row>
    <row r="51" spans="1:5" ht="12.75">
      <c r="A51" s="67">
        <v>272</v>
      </c>
      <c r="B51" s="60" t="s">
        <v>134</v>
      </c>
      <c r="C51" s="17"/>
      <c r="D51" s="17"/>
      <c r="E51" s="17"/>
    </row>
    <row r="52" spans="1:5" ht="25.5">
      <c r="A52" s="56">
        <v>276</v>
      </c>
      <c r="B52" s="63" t="s">
        <v>135</v>
      </c>
      <c r="C52" s="17"/>
      <c r="D52" s="17"/>
      <c r="E52" s="17"/>
    </row>
    <row r="53" spans="1:5" ht="12.75">
      <c r="A53" s="73"/>
      <c r="B53" s="74" t="s">
        <v>136</v>
      </c>
      <c r="C53" s="17"/>
      <c r="D53" s="17"/>
      <c r="E53" s="17"/>
    </row>
    <row r="54" spans="1:5" ht="12.75">
      <c r="A54" s="73" t="s">
        <v>137</v>
      </c>
      <c r="B54" s="74" t="s">
        <v>138</v>
      </c>
      <c r="C54" s="17"/>
      <c r="D54" s="17"/>
      <c r="E54" s="17"/>
    </row>
    <row r="55" spans="1:5" ht="12.75">
      <c r="A55" s="56">
        <v>277</v>
      </c>
      <c r="B55" s="63" t="s">
        <v>139</v>
      </c>
      <c r="C55" s="88">
        <f>C53+C41+C54</f>
        <v>0</v>
      </c>
      <c r="D55" s="88">
        <f>D53+D41+D54</f>
        <v>0</v>
      </c>
      <c r="E55" s="130">
        <f>E53+E41+E54</f>
        <v>0</v>
      </c>
    </row>
  </sheetData>
  <sheetProtection selectLockedCells="1" selectUnlockedCells="1"/>
  <mergeCells count="1">
    <mergeCell ref="B2:E2"/>
  </mergeCells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/>
  <headerFooter alignWithMargins="0">
    <oddHeader>&amp;C&amp;P/&amp;N&amp;R&amp;A</oddHeader>
    <oddFooter>&amp;L&amp;D&amp;R&amp;F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56"/>
  <sheetViews>
    <sheetView zoomScaleSheetLayoutView="86" zoomScalePageLayoutView="0" workbookViewId="0" topLeftCell="A41">
      <selection activeCell="E51" sqref="E51"/>
    </sheetView>
  </sheetViews>
  <sheetFormatPr defaultColWidth="8.75" defaultRowHeight="18"/>
  <cols>
    <col min="1" max="1" width="8.75" style="3" customWidth="1"/>
    <col min="2" max="2" width="39.25" style="3" customWidth="1"/>
    <col min="3" max="3" width="7" style="3" customWidth="1"/>
    <col min="4" max="4" width="8.41015625" style="3" customWidth="1"/>
    <col min="5" max="5" width="7.91015625" style="49" bestFit="1" customWidth="1"/>
    <col min="6" max="6" width="8.75" style="3" customWidth="1"/>
    <col min="7" max="7" width="32.08203125" style="3" customWidth="1"/>
    <col min="8" max="16384" width="8.75" style="3" customWidth="1"/>
  </cols>
  <sheetData>
    <row r="1" spans="1:5" ht="12.75">
      <c r="A1" s="50"/>
      <c r="B1" s="50"/>
      <c r="C1" s="50"/>
      <c r="D1" s="50"/>
      <c r="E1" s="51" t="s">
        <v>184</v>
      </c>
    </row>
    <row r="2" spans="1:5" ht="12.75">
      <c r="A2" s="52">
        <v>841091</v>
      </c>
      <c r="B2" s="237" t="s">
        <v>58</v>
      </c>
      <c r="C2" s="237"/>
      <c r="D2" s="237"/>
      <c r="E2" s="237"/>
    </row>
    <row r="3" spans="1:5" ht="12.75">
      <c r="A3" s="52" t="s">
        <v>192</v>
      </c>
      <c r="B3" s="82" t="s">
        <v>12</v>
      </c>
      <c r="C3" s="131">
        <v>2017</v>
      </c>
      <c r="D3" s="132" t="s">
        <v>60</v>
      </c>
      <c r="E3" s="133">
        <v>42916</v>
      </c>
    </row>
    <row r="4" spans="1:5" ht="24" customHeight="1">
      <c r="A4" s="59" t="s">
        <v>61</v>
      </c>
      <c r="B4" s="60" t="s">
        <v>62</v>
      </c>
      <c r="C4" s="134">
        <v>42674</v>
      </c>
      <c r="D4" s="134">
        <v>42674</v>
      </c>
      <c r="E4" s="134">
        <v>22364</v>
      </c>
    </row>
    <row r="5" spans="1:5" ht="23.25" customHeight="1">
      <c r="A5" s="59" t="s">
        <v>63</v>
      </c>
      <c r="B5" s="60" t="s">
        <v>64</v>
      </c>
      <c r="C5" s="134">
        <v>37465</v>
      </c>
      <c r="D5" s="134">
        <v>37465</v>
      </c>
      <c r="E5" s="134">
        <v>20355</v>
      </c>
    </row>
    <row r="6" spans="1:5" ht="37.5" customHeight="1">
      <c r="A6" s="59" t="s">
        <v>65</v>
      </c>
      <c r="B6" s="60" t="s">
        <v>66</v>
      </c>
      <c r="C6" s="134">
        <v>23431</v>
      </c>
      <c r="D6" s="134">
        <v>23431</v>
      </c>
      <c r="E6" s="134">
        <v>12567</v>
      </c>
    </row>
    <row r="7" spans="1:5" ht="29.25" customHeight="1">
      <c r="A7" s="59" t="s">
        <v>67</v>
      </c>
      <c r="B7" s="60" t="s">
        <v>68</v>
      </c>
      <c r="C7" s="134">
        <v>1595</v>
      </c>
      <c r="D7" s="134">
        <v>1595</v>
      </c>
      <c r="E7" s="134">
        <v>829</v>
      </c>
    </row>
    <row r="8" spans="1:7" ht="33" customHeight="1">
      <c r="A8" s="59" t="s">
        <v>69</v>
      </c>
      <c r="B8" s="60" t="s">
        <v>70</v>
      </c>
      <c r="C8" s="134"/>
      <c r="D8" s="134"/>
      <c r="E8" s="134">
        <v>3079</v>
      </c>
      <c r="G8" s="123" t="s">
        <v>193</v>
      </c>
    </row>
    <row r="9" spans="1:5" ht="18.75" customHeight="1">
      <c r="A9" s="59" t="s">
        <v>71</v>
      </c>
      <c r="B9" s="60" t="s">
        <v>72</v>
      </c>
      <c r="C9" s="134"/>
      <c r="D9" s="134"/>
      <c r="E9" s="134"/>
    </row>
    <row r="10" spans="1:5" ht="25.5" customHeight="1">
      <c r="A10" s="62" t="s">
        <v>73</v>
      </c>
      <c r="B10" s="63" t="s">
        <v>74</v>
      </c>
      <c r="C10" s="135">
        <f>SUM(C4:C9)</f>
        <v>105165</v>
      </c>
      <c r="D10" s="135">
        <f>SUM(D4:D9)</f>
        <v>105165</v>
      </c>
      <c r="E10" s="135">
        <f>SUM(E4:E9)</f>
        <v>59194</v>
      </c>
    </row>
    <row r="11" spans="1:5" ht="16.5" customHeight="1">
      <c r="A11" s="59" t="s">
        <v>75</v>
      </c>
      <c r="B11" s="60" t="s">
        <v>76</v>
      </c>
      <c r="C11" s="134"/>
      <c r="D11" s="134"/>
      <c r="E11" s="134"/>
    </row>
    <row r="12" spans="1:5" ht="16.5" customHeight="1">
      <c r="A12" s="59" t="s">
        <v>77</v>
      </c>
      <c r="B12" s="60" t="s">
        <v>78</v>
      </c>
      <c r="C12" s="134"/>
      <c r="D12" s="134"/>
      <c r="E12" s="134"/>
    </row>
    <row r="13" spans="1:5" ht="16.5" customHeight="1">
      <c r="A13" s="59" t="s">
        <v>79</v>
      </c>
      <c r="B13" s="60" t="s">
        <v>80</v>
      </c>
      <c r="C13" s="134"/>
      <c r="D13" s="134"/>
      <c r="E13" s="134"/>
    </row>
    <row r="14" spans="1:5" ht="16.5" customHeight="1">
      <c r="A14" s="59" t="s">
        <v>81</v>
      </c>
      <c r="B14" s="60" t="s">
        <v>82</v>
      </c>
      <c r="C14" s="134"/>
      <c r="D14" s="134"/>
      <c r="E14" s="134"/>
    </row>
    <row r="15" spans="1:5" ht="16.5" customHeight="1">
      <c r="A15" s="59" t="s">
        <v>83</v>
      </c>
      <c r="B15" s="60" t="s">
        <v>84</v>
      </c>
      <c r="C15" s="134"/>
      <c r="D15" s="134"/>
      <c r="E15" s="134"/>
    </row>
    <row r="16" spans="1:5" ht="16.5" customHeight="1">
      <c r="A16" s="59" t="s">
        <v>83</v>
      </c>
      <c r="B16" s="60" t="s">
        <v>85</v>
      </c>
      <c r="C16" s="134"/>
      <c r="D16" s="134"/>
      <c r="E16" s="134"/>
    </row>
    <row r="17" spans="1:5" ht="18" customHeight="1">
      <c r="A17" s="62"/>
      <c r="B17" s="63" t="s">
        <v>86</v>
      </c>
      <c r="C17" s="136">
        <f>SUM(C11:C16)</f>
        <v>0</v>
      </c>
      <c r="D17" s="136">
        <f>SUM(D11:D16)</f>
        <v>0</v>
      </c>
      <c r="E17" s="136">
        <f>SUM(E11:E16)</f>
        <v>0</v>
      </c>
    </row>
    <row r="18" spans="1:5" ht="18" customHeight="1">
      <c r="A18" s="59" t="s">
        <v>87</v>
      </c>
      <c r="B18" s="60" t="s">
        <v>88</v>
      </c>
      <c r="C18" s="134"/>
      <c r="D18" s="134"/>
      <c r="E18" s="134"/>
    </row>
    <row r="19" spans="1:5" ht="18" customHeight="1">
      <c r="A19" s="59" t="s">
        <v>89</v>
      </c>
      <c r="B19" s="60" t="s">
        <v>90</v>
      </c>
      <c r="C19" s="134"/>
      <c r="D19" s="134"/>
      <c r="E19" s="134"/>
    </row>
    <row r="20" spans="1:5" ht="18" customHeight="1">
      <c r="A20" s="59" t="s">
        <v>91</v>
      </c>
      <c r="B20" s="60" t="s">
        <v>92</v>
      </c>
      <c r="C20" s="134"/>
      <c r="D20" s="134"/>
      <c r="E20" s="134"/>
    </row>
    <row r="21" spans="1:5" ht="18" customHeight="1">
      <c r="A21" s="59" t="s">
        <v>93</v>
      </c>
      <c r="B21" s="60" t="s">
        <v>94</v>
      </c>
      <c r="C21" s="134"/>
      <c r="D21" s="134"/>
      <c r="E21" s="134"/>
    </row>
    <row r="22" spans="1:5" ht="18" customHeight="1">
      <c r="A22" s="59" t="s">
        <v>95</v>
      </c>
      <c r="B22" s="60" t="s">
        <v>96</v>
      </c>
      <c r="C22" s="134"/>
      <c r="D22" s="134"/>
      <c r="E22" s="134"/>
    </row>
    <row r="23" spans="1:5" ht="18" customHeight="1">
      <c r="A23" s="67" t="s">
        <v>97</v>
      </c>
      <c r="B23" s="60" t="s">
        <v>98</v>
      </c>
      <c r="C23" s="134"/>
      <c r="D23" s="134"/>
      <c r="E23" s="134"/>
    </row>
    <row r="24" spans="1:5" ht="18" customHeight="1">
      <c r="A24" s="67" t="s">
        <v>99</v>
      </c>
      <c r="B24" s="60" t="s">
        <v>100</v>
      </c>
      <c r="C24" s="134"/>
      <c r="D24" s="134"/>
      <c r="E24" s="134"/>
    </row>
    <row r="25" spans="1:5" ht="18" customHeight="1">
      <c r="A25" s="67" t="s">
        <v>101</v>
      </c>
      <c r="B25" s="60" t="s">
        <v>102</v>
      </c>
      <c r="C25" s="134"/>
      <c r="D25" s="134"/>
      <c r="E25" s="134"/>
    </row>
    <row r="26" spans="1:5" ht="18" customHeight="1">
      <c r="A26" s="56"/>
      <c r="B26" s="63" t="s">
        <v>103</v>
      </c>
      <c r="C26" s="134"/>
      <c r="D26" s="134"/>
      <c r="E26" s="134"/>
    </row>
    <row r="27" spans="1:5" ht="17.25" customHeight="1">
      <c r="A27" s="67" t="s">
        <v>104</v>
      </c>
      <c r="B27" s="60" t="s">
        <v>105</v>
      </c>
      <c r="C27" s="134"/>
      <c r="D27" s="134"/>
      <c r="E27" s="134"/>
    </row>
    <row r="28" spans="1:5" ht="17.25" customHeight="1">
      <c r="A28" s="67" t="s">
        <v>106</v>
      </c>
      <c r="B28" s="60" t="s">
        <v>107</v>
      </c>
      <c r="C28" s="134"/>
      <c r="D28" s="134"/>
      <c r="E28" s="134"/>
    </row>
    <row r="29" spans="1:5" ht="17.25" customHeight="1">
      <c r="A29" s="56"/>
      <c r="B29" s="63" t="s">
        <v>108</v>
      </c>
      <c r="C29" s="134"/>
      <c r="D29" s="134"/>
      <c r="E29" s="134"/>
    </row>
    <row r="30" spans="1:5" ht="17.25" customHeight="1">
      <c r="A30" s="67" t="s">
        <v>145</v>
      </c>
      <c r="B30" s="60" t="s">
        <v>146</v>
      </c>
      <c r="C30" s="134"/>
      <c r="D30" s="134"/>
      <c r="E30" s="134"/>
    </row>
    <row r="31" spans="1:5" ht="17.25" customHeight="1">
      <c r="A31" s="67" t="s">
        <v>147</v>
      </c>
      <c r="B31" s="60" t="s">
        <v>148</v>
      </c>
      <c r="C31" s="134"/>
      <c r="D31" s="134"/>
      <c r="E31" s="134"/>
    </row>
    <row r="32" spans="1:5" ht="17.25" customHeight="1">
      <c r="A32" s="67" t="s">
        <v>149</v>
      </c>
      <c r="B32" s="92" t="s">
        <v>150</v>
      </c>
      <c r="C32" s="134"/>
      <c r="D32" s="134"/>
      <c r="E32" s="134"/>
    </row>
    <row r="33" spans="1:5" ht="17.25" customHeight="1">
      <c r="A33" s="67" t="s">
        <v>151</v>
      </c>
      <c r="B33" s="60" t="s">
        <v>152</v>
      </c>
      <c r="C33" s="134"/>
      <c r="D33" s="134"/>
      <c r="E33" s="134"/>
    </row>
    <row r="34" spans="1:7" ht="17.25" customHeight="1">
      <c r="A34" s="67" t="s">
        <v>153</v>
      </c>
      <c r="B34" s="60" t="s">
        <v>154</v>
      </c>
      <c r="C34" s="134"/>
      <c r="D34" s="137">
        <v>2762</v>
      </c>
      <c r="E34" s="134">
        <v>2762</v>
      </c>
      <c r="G34" s="138" t="s">
        <v>194</v>
      </c>
    </row>
    <row r="35" spans="1:5" ht="17.25" customHeight="1">
      <c r="A35" s="67"/>
      <c r="B35" s="63" t="s">
        <v>155</v>
      </c>
      <c r="C35" s="134"/>
      <c r="D35" s="139">
        <f>SUM(D30:D34)</f>
        <v>2762</v>
      </c>
      <c r="E35" s="140">
        <f>SUM(E30:E34)</f>
        <v>2762</v>
      </c>
    </row>
    <row r="36" spans="1:5" ht="17.25" customHeight="1">
      <c r="A36" s="67" t="s">
        <v>156</v>
      </c>
      <c r="B36" s="60" t="s">
        <v>157</v>
      </c>
      <c r="C36" s="134"/>
      <c r="D36" s="134"/>
      <c r="E36" s="134"/>
    </row>
    <row r="37" spans="1:5" ht="17.25" customHeight="1">
      <c r="A37" s="67" t="s">
        <v>156</v>
      </c>
      <c r="B37" s="60" t="s">
        <v>158</v>
      </c>
      <c r="C37" s="134"/>
      <c r="D37" s="134"/>
      <c r="E37" s="134"/>
    </row>
    <row r="38" spans="1:5" ht="17.25" customHeight="1">
      <c r="A38" s="67" t="s">
        <v>156</v>
      </c>
      <c r="B38" s="60" t="s">
        <v>159</v>
      </c>
      <c r="C38" s="134"/>
      <c r="D38" s="134"/>
      <c r="E38" s="134"/>
    </row>
    <row r="39" spans="1:5" ht="17.25" customHeight="1">
      <c r="A39" s="67" t="s">
        <v>156</v>
      </c>
      <c r="B39" s="60" t="s">
        <v>160</v>
      </c>
      <c r="C39" s="134"/>
      <c r="D39" s="134"/>
      <c r="E39" s="134"/>
    </row>
    <row r="40" spans="1:5" ht="17.25" customHeight="1">
      <c r="A40" s="56"/>
      <c r="B40" s="63" t="s">
        <v>161</v>
      </c>
      <c r="C40" s="134"/>
      <c r="D40" s="134"/>
      <c r="E40" s="134"/>
    </row>
    <row r="41" spans="1:5" ht="17.25" customHeight="1">
      <c r="A41" s="73"/>
      <c r="B41" s="74" t="s">
        <v>162</v>
      </c>
      <c r="C41" s="141">
        <f>C35+C29+C17+C40+C10</f>
        <v>105165</v>
      </c>
      <c r="D41" s="142">
        <f>D35+D29+D17+D40+D10</f>
        <v>107927</v>
      </c>
      <c r="E41" s="141">
        <f>E35+E29+E17+E40+E10</f>
        <v>61956</v>
      </c>
    </row>
    <row r="42" spans="1:5" ht="17.25" customHeight="1">
      <c r="A42" s="59" t="s">
        <v>163</v>
      </c>
      <c r="B42" s="60" t="s">
        <v>164</v>
      </c>
      <c r="C42" s="134"/>
      <c r="D42" s="134"/>
      <c r="E42" s="134"/>
    </row>
    <row r="43" spans="1:7" ht="17.25" customHeight="1">
      <c r="A43" s="59" t="s">
        <v>165</v>
      </c>
      <c r="B43" s="60" t="s">
        <v>166</v>
      </c>
      <c r="C43" s="134"/>
      <c r="D43" s="134"/>
      <c r="E43" s="134"/>
      <c r="G43" s="3" t="s">
        <v>195</v>
      </c>
    </row>
    <row r="44" spans="1:5" ht="32.25" customHeight="1">
      <c r="A44" s="62"/>
      <c r="B44" s="63" t="s">
        <v>109</v>
      </c>
      <c r="C44" s="136">
        <f>SUM(C42:C43)</f>
        <v>0</v>
      </c>
      <c r="D44" s="136">
        <f>SUM(D42:D43)</f>
        <v>0</v>
      </c>
      <c r="E44" s="136">
        <f>SUM(E42:E43)</f>
        <v>0</v>
      </c>
    </row>
    <row r="45" spans="1:7" ht="25.5">
      <c r="A45" s="67" t="s">
        <v>115</v>
      </c>
      <c r="B45" s="60" t="s">
        <v>26</v>
      </c>
      <c r="C45" s="134">
        <v>8097</v>
      </c>
      <c r="D45" s="137">
        <v>19458</v>
      </c>
      <c r="E45" s="134">
        <v>12809</v>
      </c>
      <c r="G45" s="143" t="s">
        <v>196</v>
      </c>
    </row>
    <row r="46" spans="1:7" ht="25.5">
      <c r="A46" s="67" t="s">
        <v>116</v>
      </c>
      <c r="B46" s="60" t="s">
        <v>117</v>
      </c>
      <c r="C46" s="134"/>
      <c r="D46" s="134"/>
      <c r="E46" s="134"/>
      <c r="G46" s="144" t="s">
        <v>197</v>
      </c>
    </row>
    <row r="47" spans="1:7" ht="12.75">
      <c r="A47" s="67" t="s">
        <v>118</v>
      </c>
      <c r="B47" s="60" t="s">
        <v>198</v>
      </c>
      <c r="C47" s="134"/>
      <c r="D47" s="134"/>
      <c r="E47" s="134"/>
      <c r="G47" s="143" t="s">
        <v>199</v>
      </c>
    </row>
    <row r="48" spans="1:7" ht="25.5">
      <c r="A48" s="67"/>
      <c r="B48" s="60" t="s">
        <v>200</v>
      </c>
      <c r="C48" s="134">
        <v>2187</v>
      </c>
      <c r="D48" s="137">
        <v>5153</v>
      </c>
      <c r="E48" s="134">
        <v>3358</v>
      </c>
      <c r="G48" s="145" t="s">
        <v>201</v>
      </c>
    </row>
    <row r="49" spans="1:7" ht="25.5">
      <c r="A49" s="56"/>
      <c r="B49" s="63" t="s">
        <v>122</v>
      </c>
      <c r="C49" s="136">
        <f>SUM(C45:C48)</f>
        <v>10284</v>
      </c>
      <c r="D49" s="146">
        <f>SUM(D45:D48)</f>
        <v>24611</v>
      </c>
      <c r="E49" s="136">
        <f>SUM(E45:E48)</f>
        <v>16167</v>
      </c>
      <c r="G49" s="145" t="s">
        <v>202</v>
      </c>
    </row>
    <row r="50" spans="1:7" ht="42.75" customHeight="1">
      <c r="A50" s="67" t="s">
        <v>131</v>
      </c>
      <c r="B50" s="60" t="s">
        <v>167</v>
      </c>
      <c r="C50" s="147">
        <v>540</v>
      </c>
      <c r="D50" s="147">
        <v>540</v>
      </c>
      <c r="E50" s="147">
        <v>258</v>
      </c>
      <c r="G50" s="143" t="s">
        <v>203</v>
      </c>
    </row>
    <row r="51" spans="1:5" ht="24" customHeight="1">
      <c r="A51" s="67"/>
      <c r="B51" s="60" t="s">
        <v>133</v>
      </c>
      <c r="C51" s="134"/>
      <c r="D51" s="134"/>
      <c r="E51" s="134"/>
    </row>
    <row r="52" spans="1:5" ht="15.75" customHeight="1">
      <c r="A52" s="67">
        <v>272</v>
      </c>
      <c r="B52" s="60" t="s">
        <v>134</v>
      </c>
      <c r="C52" s="134"/>
      <c r="D52" s="134"/>
      <c r="E52" s="134"/>
    </row>
    <row r="53" spans="1:5" ht="15.75" customHeight="1">
      <c r="A53" s="56">
        <v>276</v>
      </c>
      <c r="B53" s="63" t="s">
        <v>135</v>
      </c>
      <c r="C53" s="136">
        <f>SUM(C50:C52)</f>
        <v>540</v>
      </c>
      <c r="D53" s="136">
        <f>SUM(D50:D52)</f>
        <v>540</v>
      </c>
      <c r="E53" s="136">
        <f>SUM(E50:E52)</f>
        <v>258</v>
      </c>
    </row>
    <row r="54" spans="1:5" ht="15.75" customHeight="1">
      <c r="A54" s="73"/>
      <c r="B54" s="74" t="s">
        <v>136</v>
      </c>
      <c r="C54" s="148">
        <f>C49+C53+C44</f>
        <v>10824</v>
      </c>
      <c r="D54" s="148">
        <f>D49+D53+D44</f>
        <v>25151</v>
      </c>
      <c r="E54" s="148">
        <f>E49+E53+E44</f>
        <v>16425</v>
      </c>
    </row>
    <row r="55" spans="1:5" ht="15.75" customHeight="1">
      <c r="A55" s="73" t="s">
        <v>137</v>
      </c>
      <c r="B55" s="74" t="s">
        <v>138</v>
      </c>
      <c r="C55" s="134"/>
      <c r="D55" s="134"/>
      <c r="E55" s="134"/>
    </row>
    <row r="56" spans="1:5" ht="12.75">
      <c r="A56" s="56">
        <v>277</v>
      </c>
      <c r="B56" s="63" t="s">
        <v>139</v>
      </c>
      <c r="C56" s="135">
        <f>C54+C41+C55</f>
        <v>115989</v>
      </c>
      <c r="D56" s="149">
        <f>D54+D41+D55</f>
        <v>133078</v>
      </c>
      <c r="E56" s="135">
        <f>E54+E41+E55</f>
        <v>78381</v>
      </c>
    </row>
  </sheetData>
  <sheetProtection selectLockedCells="1" selectUnlockedCells="1"/>
  <mergeCells count="1">
    <mergeCell ref="B2:E2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54"/>
  <headerFooter alignWithMargins="0">
    <oddHeader>&amp;C&amp;P/&amp;N</oddHeader>
    <oddFooter>&amp;L&amp;D&amp;C&amp;A&amp;R&amp;F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SheetLayoutView="86" zoomScalePageLayoutView="0" workbookViewId="0" topLeftCell="A1">
      <selection activeCell="A2" sqref="A2"/>
    </sheetView>
  </sheetViews>
  <sheetFormatPr defaultColWidth="8.75" defaultRowHeight="18"/>
  <cols>
    <col min="1" max="1" width="5.08203125" style="3" customWidth="1"/>
    <col min="2" max="2" width="27.08203125" style="3" customWidth="1"/>
    <col min="3" max="3" width="11.25" style="3" customWidth="1"/>
    <col min="4" max="4" width="14" style="3" customWidth="1"/>
    <col min="5" max="5" width="16.66015625" style="3" customWidth="1"/>
    <col min="6" max="6" width="16.66015625" style="150" customWidth="1"/>
    <col min="7" max="16384" width="8.75" style="3" customWidth="1"/>
  </cols>
  <sheetData>
    <row r="1" spans="1:6" ht="12.75">
      <c r="A1" s="151"/>
      <c r="B1" s="151"/>
      <c r="C1" s="151"/>
      <c r="D1" s="152"/>
      <c r="E1" s="152"/>
      <c r="F1" s="153"/>
    </row>
    <row r="2" spans="1:6" ht="12.75">
      <c r="A2" s="154" t="s">
        <v>204</v>
      </c>
      <c r="B2" s="155"/>
      <c r="C2" s="155"/>
      <c r="D2" s="152"/>
      <c r="E2" s="152"/>
      <c r="F2" s="153"/>
    </row>
    <row r="3" spans="1:6" ht="12.75">
      <c r="A3" s="151"/>
      <c r="B3" s="151"/>
      <c r="C3" s="151"/>
      <c r="D3" s="152"/>
      <c r="E3" s="152"/>
      <c r="F3" s="153"/>
    </row>
    <row r="4" spans="1:6" ht="12.75">
      <c r="A4" s="156" t="s">
        <v>205</v>
      </c>
      <c r="B4" s="157" t="s">
        <v>206</v>
      </c>
      <c r="C4" s="157"/>
      <c r="D4" s="158">
        <v>2015</v>
      </c>
      <c r="E4" s="159">
        <v>2016</v>
      </c>
      <c r="F4" s="160">
        <v>2017</v>
      </c>
    </row>
    <row r="5" spans="1:6" ht="12.75">
      <c r="A5" s="161" t="s">
        <v>207</v>
      </c>
      <c r="B5" s="162" t="s">
        <v>208</v>
      </c>
      <c r="C5" s="157"/>
      <c r="D5" s="158"/>
      <c r="E5" s="159"/>
      <c r="F5" s="160"/>
    </row>
    <row r="6" spans="1:6" ht="12.75">
      <c r="A6" s="163" t="s">
        <v>209</v>
      </c>
      <c r="B6" s="156" t="s">
        <v>210</v>
      </c>
      <c r="C6" s="156"/>
      <c r="D6" s="164">
        <v>6269286</v>
      </c>
      <c r="E6" s="12">
        <v>6268530</v>
      </c>
      <c r="F6" s="165">
        <v>6270760</v>
      </c>
    </row>
    <row r="7" spans="1:6" ht="12.75">
      <c r="A7" s="163"/>
      <c r="B7" s="156" t="s">
        <v>211</v>
      </c>
      <c r="C7" s="156"/>
      <c r="D7" s="164"/>
      <c r="E7" s="12">
        <v>-2400210</v>
      </c>
      <c r="F7" s="165">
        <v>-3424305</v>
      </c>
    </row>
    <row r="8" spans="1:6" ht="12.75">
      <c r="A8" s="163" t="s">
        <v>212</v>
      </c>
      <c r="B8" s="156" t="s">
        <v>213</v>
      </c>
      <c r="C8" s="156"/>
      <c r="D8" s="164">
        <v>11776000</v>
      </c>
      <c r="E8" s="12">
        <v>11776000</v>
      </c>
      <c r="F8" s="165">
        <v>11776000</v>
      </c>
    </row>
    <row r="9" spans="1:6" ht="12.75">
      <c r="A9" s="163" t="s">
        <v>214</v>
      </c>
      <c r="B9" s="156" t="s">
        <v>215</v>
      </c>
      <c r="C9" s="156"/>
      <c r="D9" s="164">
        <v>100000</v>
      </c>
      <c r="E9" s="12">
        <v>100000</v>
      </c>
      <c r="F9" s="165">
        <v>100000</v>
      </c>
    </row>
    <row r="10" spans="1:6" ht="12.75">
      <c r="A10" s="163" t="s">
        <v>216</v>
      </c>
      <c r="B10" s="156" t="s">
        <v>217</v>
      </c>
      <c r="C10" s="156"/>
      <c r="D10" s="164">
        <v>5100690</v>
      </c>
      <c r="E10" s="12">
        <v>5100690</v>
      </c>
      <c r="F10" s="165">
        <v>5100690</v>
      </c>
    </row>
    <row r="11" spans="1:6" ht="12.75">
      <c r="A11" s="163"/>
      <c r="B11" s="156" t="s">
        <v>218</v>
      </c>
      <c r="C11" s="156"/>
      <c r="D11" s="164">
        <f>SUM(D6:D10)</f>
        <v>23245976</v>
      </c>
      <c r="E11" s="156">
        <f>SUM(E6:E10)</f>
        <v>20845010</v>
      </c>
      <c r="F11" s="166">
        <f>SUM(F6:F10)</f>
        <v>19823145</v>
      </c>
    </row>
    <row r="12" spans="1:6" ht="12.75">
      <c r="A12" s="167"/>
      <c r="B12" s="161" t="s">
        <v>219</v>
      </c>
      <c r="C12" s="161"/>
      <c r="D12" s="168">
        <f>SUM(D11:D11)</f>
        <v>23245976</v>
      </c>
      <c r="E12" s="169">
        <v>20845010</v>
      </c>
      <c r="F12" s="168">
        <f>SUM(F11:F11)</f>
        <v>19823145</v>
      </c>
    </row>
    <row r="13" spans="1:6" ht="12.75">
      <c r="A13" s="167"/>
      <c r="B13" s="161"/>
      <c r="C13" s="161"/>
      <c r="D13" s="168"/>
      <c r="E13" s="169"/>
      <c r="F13" s="170"/>
    </row>
    <row r="14" spans="1:6" ht="12.75">
      <c r="A14" s="163" t="s">
        <v>220</v>
      </c>
      <c r="B14" s="156" t="s">
        <v>221</v>
      </c>
      <c r="C14" s="156"/>
      <c r="D14" s="164">
        <v>5000000</v>
      </c>
      <c r="E14" s="12">
        <v>6000000</v>
      </c>
      <c r="F14" s="165">
        <v>6000000</v>
      </c>
    </row>
    <row r="15" spans="1:6" ht="12.75">
      <c r="A15" s="163"/>
      <c r="B15" s="156" t="s">
        <v>222</v>
      </c>
      <c r="C15" s="156"/>
      <c r="D15" s="164">
        <v>-5000000</v>
      </c>
      <c r="E15" s="12">
        <v>-6000000</v>
      </c>
      <c r="F15" s="165">
        <v>-6000000</v>
      </c>
    </row>
    <row r="16" spans="1:6" ht="12.75">
      <c r="A16" s="163"/>
      <c r="B16" s="161" t="s">
        <v>223</v>
      </c>
      <c r="C16" s="156"/>
      <c r="D16" s="168">
        <f>D14+D15</f>
        <v>0</v>
      </c>
      <c r="E16" s="161">
        <f>E14+E15</f>
        <v>0</v>
      </c>
      <c r="F16" s="171">
        <f>F14+F15</f>
        <v>0</v>
      </c>
    </row>
    <row r="17" spans="1:6" ht="12.75">
      <c r="A17" s="163"/>
      <c r="B17" s="156"/>
      <c r="C17" s="156"/>
      <c r="D17" s="164"/>
      <c r="E17" s="12"/>
      <c r="F17" s="165"/>
    </row>
    <row r="18" spans="1:6" ht="12.75">
      <c r="A18" s="163" t="s">
        <v>224</v>
      </c>
      <c r="B18" s="156" t="s">
        <v>225</v>
      </c>
      <c r="C18" s="156"/>
      <c r="D18" s="164">
        <v>362100</v>
      </c>
      <c r="E18" s="12">
        <v>351900</v>
      </c>
      <c r="F18" s="165">
        <v>341700</v>
      </c>
    </row>
    <row r="19" spans="1:6" ht="12.75">
      <c r="A19" s="163"/>
      <c r="B19" s="156" t="s">
        <v>222</v>
      </c>
      <c r="C19" s="156"/>
      <c r="D19" s="164">
        <v>-297942</v>
      </c>
      <c r="E19" s="12">
        <v>-351900</v>
      </c>
      <c r="F19" s="165">
        <v>-341700</v>
      </c>
    </row>
    <row r="20" spans="1:6" ht="12.75">
      <c r="A20" s="163"/>
      <c r="B20" s="161" t="s">
        <v>226</v>
      </c>
      <c r="C20" s="156"/>
      <c r="D20" s="168">
        <f>SUM(D18:D19)</f>
        <v>64158</v>
      </c>
      <c r="E20" s="12">
        <f>SUM(E18:E19)</f>
        <v>0</v>
      </c>
      <c r="F20" s="165">
        <f>SUM(F18:F19)</f>
        <v>0</v>
      </c>
    </row>
    <row r="21" spans="1:6" ht="12.75">
      <c r="A21" s="163"/>
      <c r="B21" s="156"/>
      <c r="C21" s="156"/>
      <c r="D21" s="164"/>
      <c r="E21" s="12"/>
      <c r="F21" s="165"/>
    </row>
    <row r="22" spans="1:6" ht="12.75">
      <c r="A22" s="163" t="s">
        <v>227</v>
      </c>
      <c r="B22" s="156" t="s">
        <v>228</v>
      </c>
      <c r="C22" s="156"/>
      <c r="D22" s="164">
        <v>31049600</v>
      </c>
      <c r="E22" s="12">
        <v>36573800</v>
      </c>
      <c r="F22" s="165">
        <v>22851000</v>
      </c>
    </row>
    <row r="23" spans="1:6" ht="12.75">
      <c r="A23" s="163"/>
      <c r="B23" s="156" t="s">
        <v>222</v>
      </c>
      <c r="C23" s="156"/>
      <c r="D23" s="164">
        <v>0</v>
      </c>
      <c r="E23" s="12">
        <v>0</v>
      </c>
      <c r="F23" s="165">
        <v>0</v>
      </c>
    </row>
    <row r="24" spans="1:6" ht="12.75">
      <c r="A24" s="163"/>
      <c r="B24" s="161" t="s">
        <v>229</v>
      </c>
      <c r="C24" s="161"/>
      <c r="D24" s="168">
        <f>SUM(D22:D23)</f>
        <v>31049600</v>
      </c>
      <c r="E24" s="161">
        <f>SUM(E22:E23)</f>
        <v>36573800</v>
      </c>
      <c r="F24" s="171">
        <f>SUM(F22:F23)</f>
        <v>22851000</v>
      </c>
    </row>
    <row r="25" spans="1:6" ht="12.75">
      <c r="A25" s="163"/>
      <c r="B25" s="156"/>
      <c r="C25" s="156"/>
      <c r="D25" s="164"/>
      <c r="E25" s="12"/>
      <c r="F25" s="165"/>
    </row>
    <row r="26" spans="1:6" ht="12.75">
      <c r="A26" s="167" t="s">
        <v>207</v>
      </c>
      <c r="B26" s="161" t="s">
        <v>208</v>
      </c>
      <c r="C26" s="161"/>
      <c r="D26" s="168">
        <f>SUM(D12+D16+D20+D24)</f>
        <v>54359734</v>
      </c>
      <c r="E26" s="161">
        <f>SUM(E12+E16+E20+E24)</f>
        <v>57418810</v>
      </c>
      <c r="F26" s="171">
        <f>SUM(F12+F16+F20+F24)</f>
        <v>42674145</v>
      </c>
    </row>
    <row r="27" spans="1:6" ht="12.75">
      <c r="A27" s="163"/>
      <c r="B27" s="156" t="s">
        <v>222</v>
      </c>
      <c r="C27" s="172">
        <v>8752110</v>
      </c>
      <c r="D27" s="173"/>
      <c r="E27" s="12"/>
      <c r="F27" s="165">
        <v>9766005</v>
      </c>
    </row>
    <row r="28" spans="1:6" ht="12.75">
      <c r="A28" s="163"/>
      <c r="B28" s="156"/>
      <c r="C28" s="172"/>
      <c r="D28" s="173"/>
      <c r="E28" s="12"/>
      <c r="F28" s="165"/>
    </row>
    <row r="29" spans="1:6" ht="12.75">
      <c r="A29" s="163"/>
      <c r="B29" s="156"/>
      <c r="C29" s="172"/>
      <c r="D29" s="173"/>
      <c r="E29" s="12"/>
      <c r="F29" s="165"/>
    </row>
    <row r="30" spans="1:6" ht="12.75">
      <c r="A30" s="163"/>
      <c r="B30" s="156"/>
      <c r="C30" s="172"/>
      <c r="D30" s="173"/>
      <c r="E30" s="12"/>
      <c r="F30" s="165"/>
    </row>
    <row r="31" spans="1:6" ht="12.75">
      <c r="A31" s="163" t="s">
        <v>230</v>
      </c>
      <c r="B31" s="156" t="s">
        <v>231</v>
      </c>
      <c r="C31" s="156"/>
      <c r="D31" s="173"/>
      <c r="E31" s="12"/>
      <c r="F31" s="165"/>
    </row>
    <row r="32" spans="1:6" ht="12.75">
      <c r="A32" s="163" t="s">
        <v>232</v>
      </c>
      <c r="B32" s="156" t="s">
        <v>233</v>
      </c>
      <c r="C32" s="174"/>
      <c r="D32" s="173">
        <v>14672000</v>
      </c>
      <c r="E32" s="12">
        <v>21457600</v>
      </c>
      <c r="F32" s="165">
        <v>22679600</v>
      </c>
    </row>
    <row r="33" spans="1:6" ht="12.75">
      <c r="A33" s="163"/>
      <c r="B33" s="156" t="s">
        <v>234</v>
      </c>
      <c r="C33" s="174"/>
      <c r="D33" s="173">
        <v>7759800</v>
      </c>
      <c r="E33" s="12">
        <v>10637600</v>
      </c>
      <c r="F33" s="165">
        <v>10346467</v>
      </c>
    </row>
    <row r="34" spans="1:6" ht="12.75">
      <c r="A34" s="163" t="s">
        <v>235</v>
      </c>
      <c r="B34" s="175" t="s">
        <v>236</v>
      </c>
      <c r="C34" s="156"/>
      <c r="D34" s="173">
        <v>1726667</v>
      </c>
      <c r="E34" s="12">
        <v>2880000</v>
      </c>
      <c r="F34" s="165">
        <v>3050133</v>
      </c>
    </row>
    <row r="35" spans="1:6" ht="12.75">
      <c r="A35" s="163"/>
      <c r="B35" s="175" t="s">
        <v>237</v>
      </c>
      <c r="C35" s="156"/>
      <c r="D35" s="173">
        <v>933333</v>
      </c>
      <c r="E35" s="12">
        <v>1360000</v>
      </c>
      <c r="F35" s="165">
        <v>1388900</v>
      </c>
    </row>
    <row r="36" spans="1:6" ht="12.75">
      <c r="A36" s="161" t="s">
        <v>230</v>
      </c>
      <c r="B36" s="161" t="s">
        <v>238</v>
      </c>
      <c r="C36" s="161"/>
      <c r="D36" s="168">
        <f>SUM(D32:D35)</f>
        <v>25091800</v>
      </c>
      <c r="E36" s="168">
        <f>SUM(E32:E35)</f>
        <v>36335200</v>
      </c>
      <c r="F36" s="176">
        <f>SUM(F32:F35)</f>
        <v>37465100</v>
      </c>
    </row>
    <row r="37" spans="1:6" ht="12.75">
      <c r="A37" s="156"/>
      <c r="B37" s="156"/>
      <c r="C37" s="156"/>
      <c r="D37" s="164"/>
      <c r="E37" s="12"/>
      <c r="F37" s="165"/>
    </row>
    <row r="38" spans="1:6" ht="25.5">
      <c r="A38" s="156" t="s">
        <v>239</v>
      </c>
      <c r="B38" s="177" t="s">
        <v>240</v>
      </c>
      <c r="C38" s="156"/>
      <c r="D38" s="178"/>
      <c r="E38" s="12"/>
      <c r="F38" s="165"/>
    </row>
    <row r="39" spans="1:6" ht="12.75">
      <c r="A39" s="156"/>
      <c r="B39" s="161"/>
      <c r="C39" s="161"/>
      <c r="D39" s="168"/>
      <c r="E39" s="161"/>
      <c r="F39" s="171"/>
    </row>
    <row r="40" spans="1:6" ht="12.75">
      <c r="A40" s="156" t="s">
        <v>235</v>
      </c>
      <c r="B40" s="161" t="s">
        <v>241</v>
      </c>
      <c r="C40" s="161"/>
      <c r="D40" s="168">
        <v>5416090</v>
      </c>
      <c r="E40" s="161">
        <v>4715173</v>
      </c>
      <c r="F40" s="171">
        <v>5087000</v>
      </c>
    </row>
    <row r="41" spans="1:6" ht="12.75">
      <c r="A41" s="156" t="s">
        <v>242</v>
      </c>
      <c r="B41" s="161" t="s">
        <v>243</v>
      </c>
      <c r="C41" s="156"/>
      <c r="D41" s="178"/>
      <c r="E41" s="12"/>
      <c r="F41" s="165"/>
    </row>
    <row r="42" spans="1:6" ht="12.75">
      <c r="A42" s="156" t="s">
        <v>244</v>
      </c>
      <c r="B42" s="156" t="s">
        <v>245</v>
      </c>
      <c r="C42" s="156">
        <v>55360</v>
      </c>
      <c r="D42" s="178">
        <v>664320</v>
      </c>
      <c r="E42" s="12">
        <v>664320</v>
      </c>
      <c r="F42" s="165">
        <v>664320</v>
      </c>
    </row>
    <row r="43" spans="1:6" ht="12.75">
      <c r="A43" s="156" t="s">
        <v>246</v>
      </c>
      <c r="B43" s="156" t="s">
        <v>247</v>
      </c>
      <c r="C43" s="156">
        <v>2500000</v>
      </c>
      <c r="D43" s="178">
        <v>2500000</v>
      </c>
      <c r="E43" s="12">
        <v>2500000</v>
      </c>
      <c r="F43" s="165">
        <v>2500000</v>
      </c>
    </row>
    <row r="44" spans="1:6" ht="12.75">
      <c r="A44" s="156" t="s">
        <v>248</v>
      </c>
      <c r="B44" s="156" t="s">
        <v>249</v>
      </c>
      <c r="C44" s="156"/>
      <c r="D44" s="178">
        <v>0</v>
      </c>
      <c r="E44" s="12"/>
      <c r="F44" s="165"/>
    </row>
    <row r="45" spans="1:6" ht="12.75">
      <c r="A45" s="156"/>
      <c r="B45" s="161" t="s">
        <v>35</v>
      </c>
      <c r="C45" s="161"/>
      <c r="D45" s="168">
        <f>SUM(D42:D44)</f>
        <v>3164320</v>
      </c>
      <c r="E45" s="168">
        <f>SUM(E42:E44)</f>
        <v>3164320</v>
      </c>
      <c r="F45" s="176">
        <f>SUM(F42:F44)</f>
        <v>3164320</v>
      </c>
    </row>
    <row r="46" spans="1:6" ht="12.75">
      <c r="A46" s="156"/>
      <c r="B46" s="161" t="s">
        <v>250</v>
      </c>
      <c r="C46" s="161"/>
      <c r="D46" s="168"/>
      <c r="E46" s="12"/>
      <c r="F46" s="165"/>
    </row>
    <row r="47" spans="1:6" ht="12.75">
      <c r="A47" s="156"/>
      <c r="B47" s="161"/>
      <c r="C47" s="161"/>
      <c r="D47" s="168"/>
      <c r="E47" s="12"/>
      <c r="F47" s="165"/>
    </row>
    <row r="48" spans="1:6" ht="12.75">
      <c r="A48" s="156" t="s">
        <v>251</v>
      </c>
      <c r="B48" s="161" t="s">
        <v>252</v>
      </c>
      <c r="C48" s="161"/>
      <c r="D48" s="168"/>
      <c r="E48" s="12"/>
      <c r="F48" s="165"/>
    </row>
    <row r="49" spans="1:6" ht="12.75">
      <c r="A49" s="156"/>
      <c r="B49" s="161" t="s">
        <v>253</v>
      </c>
      <c r="C49" s="161"/>
      <c r="D49" s="168">
        <v>8111040</v>
      </c>
      <c r="E49" s="12">
        <v>8208960</v>
      </c>
      <c r="F49" s="165">
        <v>8731200</v>
      </c>
    </row>
    <row r="50" spans="1:6" ht="12.75">
      <c r="A50" s="156"/>
      <c r="B50" s="161" t="s">
        <v>254</v>
      </c>
      <c r="C50" s="161"/>
      <c r="D50" s="168">
        <v>7836038</v>
      </c>
      <c r="E50" s="12">
        <v>11571912</v>
      </c>
      <c r="F50" s="165">
        <v>6311306</v>
      </c>
    </row>
    <row r="51" spans="1:6" ht="12.75">
      <c r="A51" s="156"/>
      <c r="B51" s="161" t="s">
        <v>255</v>
      </c>
      <c r="C51" s="161"/>
      <c r="D51" s="168"/>
      <c r="E51" s="12">
        <v>268290</v>
      </c>
      <c r="F51" s="165">
        <v>136584</v>
      </c>
    </row>
    <row r="52" spans="1:6" ht="12.75">
      <c r="A52" s="156"/>
      <c r="B52" s="161" t="s">
        <v>256</v>
      </c>
      <c r="C52" s="161"/>
      <c r="D52" s="168">
        <f>SUM(D49:D50)</f>
        <v>15947078</v>
      </c>
      <c r="E52" s="169">
        <f>SUM(E49:E51)</f>
        <v>20049162</v>
      </c>
      <c r="F52" s="170">
        <f>SUM(F49:F51)</f>
        <v>15179090</v>
      </c>
    </row>
    <row r="53" spans="1:6" ht="12.75">
      <c r="A53" s="156"/>
      <c r="B53" s="161"/>
      <c r="C53" s="161"/>
      <c r="D53" s="168"/>
      <c r="E53" s="169"/>
      <c r="F53" s="170"/>
    </row>
    <row r="54" spans="1:6" ht="25.5">
      <c r="A54" s="156" t="s">
        <v>239</v>
      </c>
      <c r="B54" s="177" t="s">
        <v>240</v>
      </c>
      <c r="C54" s="161"/>
      <c r="D54" s="169">
        <f>SUM(D52+D45+D40)</f>
        <v>24527488</v>
      </c>
      <c r="E54" s="169">
        <f>SUM(E52+E45+E40)</f>
        <v>27928655</v>
      </c>
      <c r="F54" s="170">
        <f>SUM(F52+F45+F40)</f>
        <v>23430410</v>
      </c>
    </row>
    <row r="55" spans="1:6" ht="12.75">
      <c r="A55" s="156"/>
      <c r="B55" s="161"/>
      <c r="C55" s="161"/>
      <c r="D55" s="178"/>
      <c r="E55" s="12"/>
      <c r="F55" s="165"/>
    </row>
    <row r="56" spans="1:6" ht="12.75">
      <c r="A56" s="161"/>
      <c r="B56" s="161" t="s">
        <v>257</v>
      </c>
      <c r="C56" s="161"/>
      <c r="D56" s="168">
        <f>D52+D45+D40+D36+D26</f>
        <v>103979022</v>
      </c>
      <c r="E56" s="168">
        <f>E54+E36+E26</f>
        <v>121682665</v>
      </c>
      <c r="F56" s="176">
        <f>F54+F36+F26</f>
        <v>103569655</v>
      </c>
    </row>
    <row r="57" spans="1:6" ht="12.75">
      <c r="A57" s="156"/>
      <c r="B57" s="156"/>
      <c r="C57" s="156"/>
      <c r="D57" s="168"/>
      <c r="E57" s="12"/>
      <c r="F57" s="165"/>
    </row>
    <row r="58" spans="1:6" ht="12.75">
      <c r="A58" s="156"/>
      <c r="B58" s="12" t="s">
        <v>258</v>
      </c>
      <c r="C58" s="12"/>
      <c r="D58" s="173">
        <v>1605120</v>
      </c>
      <c r="E58" s="12">
        <v>1594680</v>
      </c>
      <c r="F58" s="165">
        <v>1594860</v>
      </c>
    </row>
    <row r="59" spans="1:6" ht="12.75">
      <c r="A59" s="156"/>
      <c r="B59" s="179"/>
      <c r="C59" s="179"/>
      <c r="D59" s="179"/>
      <c r="E59" s="12"/>
      <c r="F59" s="165"/>
    </row>
    <row r="60" spans="1:6" ht="12.75">
      <c r="A60" s="179"/>
      <c r="B60" s="156" t="s">
        <v>259</v>
      </c>
      <c r="C60" s="172"/>
      <c r="D60" s="168">
        <f>D56+D58</f>
        <v>105584142</v>
      </c>
      <c r="E60" s="168">
        <f>E56+E58</f>
        <v>123277345</v>
      </c>
      <c r="F60" s="176">
        <f>F56+F58</f>
        <v>105164515</v>
      </c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/>
  <headerFooter alignWithMargins="0">
    <oddHeader>&amp;C&amp;P/&amp;N</oddHeader>
    <oddFooter>&amp;L&amp;D&amp;C&amp;A&amp;R&amp;F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56"/>
  <sheetViews>
    <sheetView zoomScaleSheetLayoutView="86" zoomScalePageLayoutView="0" workbookViewId="0" topLeftCell="A37">
      <selection activeCell="E40" sqref="E40"/>
    </sheetView>
  </sheetViews>
  <sheetFormatPr defaultColWidth="8.75" defaultRowHeight="18"/>
  <cols>
    <col min="1" max="1" width="8.75" style="3" customWidth="1"/>
    <col min="2" max="2" width="40.08203125" style="3" customWidth="1"/>
    <col min="3" max="3" width="5.91015625" style="3" customWidth="1"/>
    <col min="4" max="4" width="9.25" style="3" customWidth="1"/>
    <col min="5" max="5" width="7.41015625" style="3" customWidth="1"/>
    <col min="6" max="16384" width="8.75" style="3" customWidth="1"/>
  </cols>
  <sheetData>
    <row r="1" spans="1:5" ht="12.75">
      <c r="A1" s="50"/>
      <c r="B1" s="50"/>
      <c r="C1" s="50"/>
      <c r="D1" s="9"/>
      <c r="E1" s="9" t="s">
        <v>184</v>
      </c>
    </row>
    <row r="2" spans="1:5" ht="12.75">
      <c r="A2" s="52">
        <v>841403</v>
      </c>
      <c r="B2" s="240" t="s">
        <v>58</v>
      </c>
      <c r="C2" s="240"/>
      <c r="D2" s="9"/>
      <c r="E2" s="9"/>
    </row>
    <row r="3" spans="1:5" ht="12.75">
      <c r="A3" s="52" t="s">
        <v>260</v>
      </c>
      <c r="B3" s="82" t="s">
        <v>14</v>
      </c>
      <c r="C3" s="9">
        <v>2017</v>
      </c>
      <c r="D3" s="10" t="s">
        <v>60</v>
      </c>
      <c r="E3" s="9" t="s">
        <v>261</v>
      </c>
    </row>
    <row r="4" spans="1:5" ht="18" customHeight="1">
      <c r="A4" s="59" t="s">
        <v>61</v>
      </c>
      <c r="B4" s="60" t="s">
        <v>62</v>
      </c>
      <c r="C4" s="134"/>
      <c r="D4" s="134"/>
      <c r="E4" s="134"/>
    </row>
    <row r="5" spans="1:5" ht="23.25" customHeight="1">
      <c r="A5" s="59" t="s">
        <v>63</v>
      </c>
      <c r="B5" s="60" t="s">
        <v>64</v>
      </c>
      <c r="C5" s="134"/>
      <c r="D5" s="134"/>
      <c r="E5" s="134"/>
    </row>
    <row r="6" spans="1:5" ht="37.5" customHeight="1">
      <c r="A6" s="59" t="s">
        <v>65</v>
      </c>
      <c r="B6" s="60" t="s">
        <v>66</v>
      </c>
      <c r="C6" s="134"/>
      <c r="D6" s="134"/>
      <c r="E6" s="134"/>
    </row>
    <row r="7" spans="1:5" ht="18" customHeight="1">
      <c r="A7" s="59" t="s">
        <v>67</v>
      </c>
      <c r="B7" s="60" t="s">
        <v>68</v>
      </c>
      <c r="C7" s="134"/>
      <c r="D7" s="134"/>
      <c r="E7" s="134"/>
    </row>
    <row r="8" spans="1:5" ht="33" customHeight="1">
      <c r="A8" s="59" t="s">
        <v>69</v>
      </c>
      <c r="B8" s="60" t="s">
        <v>70</v>
      </c>
      <c r="C8" s="134"/>
      <c r="D8" s="134"/>
      <c r="E8" s="134"/>
    </row>
    <row r="9" spans="1:5" ht="15.75" customHeight="1">
      <c r="A9" s="59" t="s">
        <v>71</v>
      </c>
      <c r="B9" s="60" t="s">
        <v>72</v>
      </c>
      <c r="C9" s="134"/>
      <c r="D9" s="134"/>
      <c r="E9" s="134"/>
    </row>
    <row r="10" spans="1:5" ht="15.75" customHeight="1">
      <c r="A10" s="62" t="s">
        <v>73</v>
      </c>
      <c r="B10" s="63" t="s">
        <v>74</v>
      </c>
      <c r="C10" s="134"/>
      <c r="D10" s="134"/>
      <c r="E10" s="134"/>
    </row>
    <row r="11" spans="1:5" ht="15.75" customHeight="1">
      <c r="A11" s="59" t="s">
        <v>75</v>
      </c>
      <c r="B11" s="60" t="s">
        <v>76</v>
      </c>
      <c r="C11" s="134"/>
      <c r="D11" s="134"/>
      <c r="E11" s="134"/>
    </row>
    <row r="12" spans="1:5" ht="15.75" customHeight="1">
      <c r="A12" s="59" t="s">
        <v>77</v>
      </c>
      <c r="B12" s="60" t="s">
        <v>78</v>
      </c>
      <c r="C12" s="134"/>
      <c r="D12" s="134"/>
      <c r="E12" s="134"/>
    </row>
    <row r="13" spans="1:5" ht="15.75" customHeight="1">
      <c r="A13" s="59" t="s">
        <v>79</v>
      </c>
      <c r="B13" s="60" t="s">
        <v>80</v>
      </c>
      <c r="C13" s="134"/>
      <c r="D13" s="134"/>
      <c r="E13" s="134"/>
    </row>
    <row r="14" spans="1:5" ht="15.75" customHeight="1">
      <c r="A14" s="59" t="s">
        <v>81</v>
      </c>
      <c r="B14" s="60" t="s">
        <v>82</v>
      </c>
      <c r="C14" s="134"/>
      <c r="D14" s="134"/>
      <c r="E14" s="134"/>
    </row>
    <row r="15" spans="1:5" ht="15.75" customHeight="1">
      <c r="A15" s="59" t="s">
        <v>83</v>
      </c>
      <c r="B15" s="60" t="s">
        <v>84</v>
      </c>
      <c r="C15" s="134"/>
      <c r="D15" s="134"/>
      <c r="E15" s="134"/>
    </row>
    <row r="16" spans="1:5" ht="15.75" customHeight="1">
      <c r="A16" s="59" t="s">
        <v>83</v>
      </c>
      <c r="B16" s="60" t="s">
        <v>85</v>
      </c>
      <c r="C16" s="134"/>
      <c r="D16" s="134"/>
      <c r="E16" s="134"/>
    </row>
    <row r="17" spans="1:5" ht="14.25" customHeight="1">
      <c r="A17" s="62"/>
      <c r="B17" s="63" t="s">
        <v>86</v>
      </c>
      <c r="C17" s="134"/>
      <c r="D17" s="134"/>
      <c r="E17" s="134"/>
    </row>
    <row r="18" spans="1:5" ht="14.25" customHeight="1">
      <c r="A18" s="59" t="s">
        <v>87</v>
      </c>
      <c r="B18" s="60" t="s">
        <v>88</v>
      </c>
      <c r="C18" s="134"/>
      <c r="D18" s="134"/>
      <c r="E18" s="134"/>
    </row>
    <row r="19" spans="1:5" ht="14.25" customHeight="1">
      <c r="A19" s="59" t="s">
        <v>89</v>
      </c>
      <c r="B19" s="60" t="s">
        <v>90</v>
      </c>
      <c r="C19" s="134"/>
      <c r="D19" s="134"/>
      <c r="E19" s="134"/>
    </row>
    <row r="20" spans="1:5" ht="14.25" customHeight="1">
      <c r="A20" s="59" t="s">
        <v>91</v>
      </c>
      <c r="B20" s="60" t="s">
        <v>92</v>
      </c>
      <c r="C20" s="134"/>
      <c r="D20" s="134"/>
      <c r="E20" s="134"/>
    </row>
    <row r="21" spans="1:5" ht="14.25" customHeight="1">
      <c r="A21" s="59" t="s">
        <v>93</v>
      </c>
      <c r="B21" s="60" t="s">
        <v>94</v>
      </c>
      <c r="C21" s="134"/>
      <c r="D21" s="134"/>
      <c r="E21" s="134"/>
    </row>
    <row r="22" spans="1:5" ht="28.5" customHeight="1">
      <c r="A22" s="59" t="s">
        <v>95</v>
      </c>
      <c r="B22" s="60" t="s">
        <v>96</v>
      </c>
      <c r="C22" s="134"/>
      <c r="D22" s="134"/>
      <c r="E22" s="134"/>
    </row>
    <row r="23" spans="1:5" ht="18" customHeight="1">
      <c r="A23" s="67" t="s">
        <v>97</v>
      </c>
      <c r="B23" s="60" t="s">
        <v>98</v>
      </c>
      <c r="C23" s="134"/>
      <c r="D23" s="134"/>
      <c r="E23" s="134"/>
    </row>
    <row r="24" spans="1:5" ht="18" customHeight="1">
      <c r="A24" s="67" t="s">
        <v>99</v>
      </c>
      <c r="B24" s="60" t="s">
        <v>100</v>
      </c>
      <c r="C24" s="134"/>
      <c r="D24" s="134"/>
      <c r="E24" s="134"/>
    </row>
    <row r="25" spans="1:5" ht="18" customHeight="1">
      <c r="A25" s="67" t="s">
        <v>101</v>
      </c>
      <c r="B25" s="60" t="s">
        <v>102</v>
      </c>
      <c r="C25" s="134"/>
      <c r="D25" s="134"/>
      <c r="E25" s="134"/>
    </row>
    <row r="26" spans="1:5" ht="18" customHeight="1">
      <c r="A26" s="56"/>
      <c r="B26" s="63" t="s">
        <v>103</v>
      </c>
      <c r="C26" s="134"/>
      <c r="D26" s="134"/>
      <c r="E26" s="134"/>
    </row>
    <row r="27" spans="1:5" ht="18" customHeight="1">
      <c r="A27" s="67" t="s">
        <v>104</v>
      </c>
      <c r="B27" s="60" t="s">
        <v>105</v>
      </c>
      <c r="C27" s="134"/>
      <c r="D27" s="134"/>
      <c r="E27" s="134"/>
    </row>
    <row r="28" spans="1:5" ht="18" customHeight="1">
      <c r="A28" s="67" t="s">
        <v>106</v>
      </c>
      <c r="B28" s="60" t="s">
        <v>107</v>
      </c>
      <c r="C28" s="134"/>
      <c r="D28" s="134"/>
      <c r="E28" s="134"/>
    </row>
    <row r="29" spans="1:5" ht="18" customHeight="1">
      <c r="A29" s="56"/>
      <c r="B29" s="63" t="s">
        <v>108</v>
      </c>
      <c r="C29" s="134"/>
      <c r="D29" s="134"/>
      <c r="E29" s="134"/>
    </row>
    <row r="30" spans="1:5" ht="18" customHeight="1">
      <c r="A30" s="56">
        <v>9401012</v>
      </c>
      <c r="B30" s="63" t="s">
        <v>262</v>
      </c>
      <c r="C30" s="134"/>
      <c r="D30" s="134"/>
      <c r="E30" s="134"/>
    </row>
    <row r="31" spans="1:5" ht="18" customHeight="1">
      <c r="A31" s="67" t="s">
        <v>145</v>
      </c>
      <c r="B31" s="60" t="s">
        <v>146</v>
      </c>
      <c r="C31" s="134"/>
      <c r="D31" s="134"/>
      <c r="E31" s="134"/>
    </row>
    <row r="32" spans="1:5" ht="18" customHeight="1">
      <c r="A32" s="67" t="s">
        <v>147</v>
      </c>
      <c r="B32" s="60" t="s">
        <v>148</v>
      </c>
      <c r="C32" s="134"/>
      <c r="D32" s="134"/>
      <c r="E32" s="134"/>
    </row>
    <row r="33" spans="1:5" ht="18" customHeight="1">
      <c r="A33" s="67" t="s">
        <v>149</v>
      </c>
      <c r="B33" s="92" t="s">
        <v>150</v>
      </c>
      <c r="C33" s="134"/>
      <c r="D33" s="134"/>
      <c r="E33" s="134"/>
    </row>
    <row r="34" spans="1:5" ht="18" customHeight="1">
      <c r="A34" s="67" t="s">
        <v>151</v>
      </c>
      <c r="B34" s="60" t="s">
        <v>152</v>
      </c>
      <c r="C34" s="134"/>
      <c r="D34" s="134"/>
      <c r="E34" s="134"/>
    </row>
    <row r="35" spans="1:5" ht="18" customHeight="1">
      <c r="A35" s="67" t="s">
        <v>153</v>
      </c>
      <c r="B35" s="60" t="s">
        <v>154</v>
      </c>
      <c r="C35" s="134"/>
      <c r="D35" s="134"/>
      <c r="E35" s="134"/>
    </row>
    <row r="36" spans="1:5" ht="18" customHeight="1">
      <c r="A36" s="67"/>
      <c r="B36" s="63" t="s">
        <v>155</v>
      </c>
      <c r="C36" s="180">
        <f>SUM(C31:C35)</f>
        <v>0</v>
      </c>
      <c r="D36" s="180">
        <f>SUM(D31:D35)</f>
        <v>0</v>
      </c>
      <c r="E36" s="180">
        <f>SUM(E31:E35)</f>
        <v>0</v>
      </c>
    </row>
    <row r="37" spans="1:5" ht="18" customHeight="1">
      <c r="A37" s="67" t="s">
        <v>156</v>
      </c>
      <c r="B37" s="60" t="s">
        <v>157</v>
      </c>
      <c r="C37" s="134"/>
      <c r="D37" s="134"/>
      <c r="E37" s="134"/>
    </row>
    <row r="38" spans="1:5" ht="18" customHeight="1">
      <c r="A38" s="67" t="s">
        <v>156</v>
      </c>
      <c r="B38" s="60" t="s">
        <v>158</v>
      </c>
      <c r="C38" s="134"/>
      <c r="D38" s="134"/>
      <c r="E38" s="134"/>
    </row>
    <row r="39" spans="1:5" ht="18" customHeight="1">
      <c r="A39" s="67" t="s">
        <v>156</v>
      </c>
      <c r="B39" s="60" t="s">
        <v>159</v>
      </c>
      <c r="C39" s="134"/>
      <c r="D39" s="134"/>
      <c r="E39" s="134"/>
    </row>
    <row r="40" spans="1:6" ht="18" customHeight="1">
      <c r="A40" s="67" t="s">
        <v>156</v>
      </c>
      <c r="B40" s="60" t="s">
        <v>160</v>
      </c>
      <c r="C40" s="134"/>
      <c r="D40" s="181">
        <v>363</v>
      </c>
      <c r="E40" s="182">
        <v>363</v>
      </c>
      <c r="F40" s="3" t="s">
        <v>263</v>
      </c>
    </row>
    <row r="41" spans="1:5" ht="18" customHeight="1">
      <c r="A41" s="56"/>
      <c r="B41" s="63" t="s">
        <v>161</v>
      </c>
      <c r="C41" s="136">
        <f>SUM(C37:C40)</f>
        <v>0</v>
      </c>
      <c r="D41" s="146">
        <f>SUM(D37:D40)</f>
        <v>363</v>
      </c>
      <c r="E41" s="136">
        <f>SUM(E37:E40)</f>
        <v>363</v>
      </c>
    </row>
    <row r="42" spans="1:5" ht="18" customHeight="1">
      <c r="A42" s="73"/>
      <c r="B42" s="74" t="s">
        <v>162</v>
      </c>
      <c r="C42" s="148">
        <f>C36+C29+C17+C41</f>
        <v>0</v>
      </c>
      <c r="D42" s="183">
        <f>D36+D29+D17+D41</f>
        <v>363</v>
      </c>
      <c r="E42" s="148">
        <f>E36+E29+E17+E41</f>
        <v>363</v>
      </c>
    </row>
    <row r="43" spans="1:5" ht="18" customHeight="1">
      <c r="A43" s="59" t="s">
        <v>163</v>
      </c>
      <c r="B43" s="60" t="s">
        <v>164</v>
      </c>
      <c r="C43" s="134"/>
      <c r="D43" s="134"/>
      <c r="E43" s="134"/>
    </row>
    <row r="44" spans="1:5" ht="18" customHeight="1">
      <c r="A44" s="59" t="s">
        <v>165</v>
      </c>
      <c r="B44" s="60" t="s">
        <v>166</v>
      </c>
      <c r="C44" s="134"/>
      <c r="D44" s="134"/>
      <c r="E44" s="134"/>
    </row>
    <row r="45" spans="1:5" ht="25.5">
      <c r="A45" s="62"/>
      <c r="B45" s="63" t="s">
        <v>109</v>
      </c>
      <c r="C45" s="134"/>
      <c r="D45" s="134"/>
      <c r="E45" s="134"/>
    </row>
    <row r="46" spans="1:5" ht="16.5" customHeight="1">
      <c r="A46" s="67" t="s">
        <v>115</v>
      </c>
      <c r="B46" s="60" t="s">
        <v>26</v>
      </c>
      <c r="C46" s="134"/>
      <c r="D46" s="134"/>
      <c r="E46" s="134"/>
    </row>
    <row r="47" spans="1:5" ht="16.5" customHeight="1">
      <c r="A47" s="67" t="s">
        <v>116</v>
      </c>
      <c r="B47" s="60" t="s">
        <v>117</v>
      </c>
      <c r="C47" s="134"/>
      <c r="D47" s="134"/>
      <c r="E47" s="134"/>
    </row>
    <row r="48" spans="1:5" ht="16.5" customHeight="1">
      <c r="A48" s="67" t="s">
        <v>118</v>
      </c>
      <c r="B48" s="60" t="s">
        <v>119</v>
      </c>
      <c r="C48" s="134"/>
      <c r="D48" s="134"/>
      <c r="E48" s="134"/>
    </row>
    <row r="49" spans="1:5" ht="16.5" customHeight="1">
      <c r="A49" s="56"/>
      <c r="B49" s="63" t="s">
        <v>122</v>
      </c>
      <c r="C49" s="134"/>
      <c r="D49" s="134"/>
      <c r="E49" s="134"/>
    </row>
    <row r="50" spans="1:5" ht="30" customHeight="1">
      <c r="A50" s="67" t="s">
        <v>131</v>
      </c>
      <c r="B50" s="60" t="s">
        <v>167</v>
      </c>
      <c r="C50" s="134"/>
      <c r="D50" s="134"/>
      <c r="E50" s="134"/>
    </row>
    <row r="51" spans="1:5" ht="17.25" customHeight="1">
      <c r="A51" s="67"/>
      <c r="B51" s="60" t="s">
        <v>133</v>
      </c>
      <c r="C51" s="134"/>
      <c r="D51" s="134"/>
      <c r="E51" s="134"/>
    </row>
    <row r="52" spans="1:5" ht="17.25" customHeight="1">
      <c r="A52" s="67">
        <v>272</v>
      </c>
      <c r="B52" s="60" t="s">
        <v>134</v>
      </c>
      <c r="C52" s="134"/>
      <c r="D52" s="134"/>
      <c r="E52" s="134"/>
    </row>
    <row r="53" spans="1:5" ht="17.25" customHeight="1">
      <c r="A53" s="56">
        <v>276</v>
      </c>
      <c r="B53" s="63" t="s">
        <v>135</v>
      </c>
      <c r="C53" s="134"/>
      <c r="D53" s="134"/>
      <c r="E53" s="134"/>
    </row>
    <row r="54" spans="1:5" ht="17.25" customHeight="1">
      <c r="A54" s="73"/>
      <c r="B54" s="74" t="s">
        <v>136</v>
      </c>
      <c r="C54" s="134"/>
      <c r="D54" s="134"/>
      <c r="E54" s="134"/>
    </row>
    <row r="55" spans="1:5" ht="12.75">
      <c r="A55" s="73" t="s">
        <v>137</v>
      </c>
      <c r="B55" s="74" t="s">
        <v>138</v>
      </c>
      <c r="C55" s="134"/>
      <c r="D55" s="134"/>
      <c r="E55" s="134"/>
    </row>
    <row r="56" spans="1:5" ht="12.75">
      <c r="A56" s="56">
        <v>277</v>
      </c>
      <c r="B56" s="63" t="s">
        <v>139</v>
      </c>
      <c r="C56" s="180">
        <f>C54+C42+C55</f>
        <v>0</v>
      </c>
      <c r="D56" s="184">
        <f>D54+D42+D55</f>
        <v>363</v>
      </c>
      <c r="E56" s="180">
        <f>E54+E42+E55</f>
        <v>363</v>
      </c>
    </row>
  </sheetData>
  <sheetProtection selectLockedCells="1" selectUnlockedCells="1"/>
  <mergeCells count="1">
    <mergeCell ref="B2:C2"/>
  </mergeCells>
  <printOptions headings="1"/>
  <pageMargins left="0.7083333333333334" right="0.7083333333333334" top="0.7479166666666666" bottom="0.7479166666666666" header="0.5118055555555555" footer="0.5118055555555555"/>
  <pageSetup fitToHeight="2" fitToWidth="1" horizontalDpi="300" verticalDpi="300" orientation="portrait" paperSize="9"/>
  <headerFooter alignWithMargins="0">
    <oddHeader>&amp;C&amp;P/&amp;N</oddHeader>
    <oddFooter>&amp;L&amp;D&amp;C&amp;A&amp;R&amp;F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Kocsis Anikó</cp:lastModifiedBy>
  <dcterms:modified xsi:type="dcterms:W3CDTF">2017-09-12T12:25:15Z</dcterms:modified>
  <cp:category/>
  <cp:version/>
  <cp:contentType/>
  <cp:contentStatus/>
</cp:coreProperties>
</file>