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tabRatio="881" firstSheet="3" activeTab="13"/>
  </bookViews>
  <sheets>
    <sheet name="Kormányzati f összesítő" sheetId="1" r:id="rId1"/>
    <sheet name="841112_011130" sheetId="2" r:id="rId2"/>
    <sheet name="841133_011220" sheetId="3" state="hidden" r:id="rId3"/>
    <sheet name="370000_052020" sheetId="4" r:id="rId4"/>
    <sheet name="680002_013350" sheetId="5" r:id="rId5"/>
    <sheet name="841901_018010" sheetId="6" r:id="rId6"/>
    <sheet name="ÁT 2016-2018" sheetId="7" state="hidden" r:id="rId7"/>
    <sheet name="841403_066020" sheetId="8" r:id="rId8"/>
    <sheet name="889942_106020" sheetId="9" r:id="rId9"/>
    <sheet name="862101_072111" sheetId="10" r:id="rId10"/>
    <sheet name="869041_074031" sheetId="11" r:id="rId11"/>
    <sheet name="841907_018030" sheetId="12" r:id="rId12"/>
    <sheet name="841163_056010" sheetId="13" r:id="rId13"/>
    <sheet name="900020" sheetId="14" r:id="rId14"/>
  </sheets>
  <definedNames>
    <definedName name="_xlnm.Print_Area" localSheetId="3">'370000_052020'!$A$1:$E$55</definedName>
  </definedNames>
  <calcPr fullCalcOnLoad="1"/>
</workbook>
</file>

<file path=xl/sharedStrings.xml><?xml version="1.0" encoding="utf-8"?>
<sst xmlns="http://schemas.openxmlformats.org/spreadsheetml/2006/main" count="1359" uniqueCount="243">
  <si>
    <t>841112_011130</t>
  </si>
  <si>
    <t>Önkorm. és önk.hiv.jogalkotó és áll.ig. tev.</t>
  </si>
  <si>
    <t>Adó - vám és jövedéki igazgatás</t>
  </si>
  <si>
    <t>370000_052020</t>
  </si>
  <si>
    <t>Szennyvíz gyűjtése, elhelyezése</t>
  </si>
  <si>
    <t>680002_013350</t>
  </si>
  <si>
    <t>Az önkormányzati vagyonnal való gazdálkodással kapcsolatos feladatok</t>
  </si>
  <si>
    <t>841901_018010</t>
  </si>
  <si>
    <t>Önkormányzati elszámolások</t>
  </si>
  <si>
    <t>841403_066020</t>
  </si>
  <si>
    <t xml:space="preserve">Város és községgazdálkodás </t>
  </si>
  <si>
    <t>862101_072111</t>
  </si>
  <si>
    <t>Háziorvosi alapellátás</t>
  </si>
  <si>
    <t>869041_074031</t>
  </si>
  <si>
    <t>Család és nővédelmi eü. gondozás</t>
  </si>
  <si>
    <t>889942_106020</t>
  </si>
  <si>
    <t xml:space="preserve">Lakásfenntart. lakhatással kapcs.ellátások </t>
  </si>
  <si>
    <t>841907_018030</t>
  </si>
  <si>
    <t>Támogatási célú finanszírozási műveletek</t>
  </si>
  <si>
    <t>Telekértékesítés</t>
  </si>
  <si>
    <t>Összesen:</t>
  </si>
  <si>
    <t>2017. évi költségvetés bevételek</t>
  </si>
  <si>
    <t>o11130</t>
  </si>
  <si>
    <t>o9111</t>
  </si>
  <si>
    <t>Helyi önkormányzatok működésének általános támogatása</t>
  </si>
  <si>
    <t>o9112</t>
  </si>
  <si>
    <t>Települési önkormányzatok egyes köznevelési feladatainak támogatása</t>
  </si>
  <si>
    <t>o9113</t>
  </si>
  <si>
    <t>Települési önkormányzatok szociális, gyermekjóléti  és gyermekétkeztetési feladatainak támogatása</t>
  </si>
  <si>
    <t>o9114</t>
  </si>
  <si>
    <t>Települési önkormányzatok kulturális feladatainak támogatása</t>
  </si>
  <si>
    <t>o9115</t>
  </si>
  <si>
    <t>Működési célú költségvetési támogatások és kiegészítő támogatások</t>
  </si>
  <si>
    <t>o9116</t>
  </si>
  <si>
    <t>Elszámolásból származó bevételek</t>
  </si>
  <si>
    <t>07</t>
  </si>
  <si>
    <t xml:space="preserve">Önkormányzatok működési támogatásai </t>
  </si>
  <si>
    <t>o912</t>
  </si>
  <si>
    <t>Elvonások és befizetések bevételei</t>
  </si>
  <si>
    <t>o91611</t>
  </si>
  <si>
    <t>Mük célú támogatás központi költségvetési szervől</t>
  </si>
  <si>
    <t>o91614</t>
  </si>
  <si>
    <t>társadalombiztosítás pénzügyi alapjai</t>
  </si>
  <si>
    <t>o91616</t>
  </si>
  <si>
    <t>helyi önkormányzatok és költségvetési szerveik</t>
  </si>
  <si>
    <t>o9161</t>
  </si>
  <si>
    <t>társulások és költségvetési szerveik</t>
  </si>
  <si>
    <t>térségi fejlesztési tanácsok és költségvetési szerveik</t>
  </si>
  <si>
    <t xml:space="preserve">Működési célú támogatások államháztartáson belülről </t>
  </si>
  <si>
    <t>o934111</t>
  </si>
  <si>
    <t xml:space="preserve">építményadó </t>
  </si>
  <si>
    <t>o934113</t>
  </si>
  <si>
    <t xml:space="preserve">épület után fizetett idegenforgalmi adó </t>
  </si>
  <si>
    <t>o934114</t>
  </si>
  <si>
    <t>magánszemélyek kommunális adója</t>
  </si>
  <si>
    <t>o934112</t>
  </si>
  <si>
    <t>telekadó</t>
  </si>
  <si>
    <t>o9351121</t>
  </si>
  <si>
    <t>állandó jeleggel végzett iparűzési tevékenység után fizetett helyi iparűzési adó</t>
  </si>
  <si>
    <t>o9354121</t>
  </si>
  <si>
    <t xml:space="preserve">Gépjárműadók </t>
  </si>
  <si>
    <t>o9355121</t>
  </si>
  <si>
    <t xml:space="preserve">tartózkodás után fizetett idegenforgalmi adó </t>
  </si>
  <si>
    <t>o9355131</t>
  </si>
  <si>
    <t>talajterhelési díj</t>
  </si>
  <si>
    <t xml:space="preserve">Önkormányzati adók </t>
  </si>
  <si>
    <t>o936128</t>
  </si>
  <si>
    <t>Adópótlék, bírság</t>
  </si>
  <si>
    <t>o9362114</t>
  </si>
  <si>
    <t xml:space="preserve">Egyéb közhatalmi bevételek </t>
  </si>
  <si>
    <t>Közhatalmi bevételek összesen</t>
  </si>
  <si>
    <t xml:space="preserve">Felhalmozási célú támogatások államháztartáson belülről </t>
  </si>
  <si>
    <t>Kamatbevétel, árfolyamnyereség, útdíj</t>
  </si>
  <si>
    <t>o9411199</t>
  </si>
  <si>
    <t>Perköltség, egyéb bev.</t>
  </si>
  <si>
    <t>o940611</t>
  </si>
  <si>
    <t>Kiszámlázott ÁFA</t>
  </si>
  <si>
    <t>o952121</t>
  </si>
  <si>
    <t>o952122</t>
  </si>
  <si>
    <t>Egyéb földterület értékesítés</t>
  </si>
  <si>
    <t>o9521..</t>
  </si>
  <si>
    <t>Egyéb tárgyi eszközök értékesítése</t>
  </si>
  <si>
    <t>o95313</t>
  </si>
  <si>
    <t>Jármű értékesítés</t>
  </si>
  <si>
    <t xml:space="preserve">Felhalmozási bevételek </t>
  </si>
  <si>
    <t>o965142</t>
  </si>
  <si>
    <t>Átvett pénzeszköz</t>
  </si>
  <si>
    <t>Átvett pénzeszköz gazdasági társaságtól</t>
  </si>
  <si>
    <t>Nonprofit szerv. Átvett pénzeszköz</t>
  </si>
  <si>
    <t>Műk célú átvett pénzeszköz</t>
  </si>
  <si>
    <t>o97413</t>
  </si>
  <si>
    <t>Felhalm.célú visszatér.tám., kölcsönök visszatér.háztartásoktól</t>
  </si>
  <si>
    <t>Egyéb felhalmozási célú átvett pénzeszközök nonprofit szerv</t>
  </si>
  <si>
    <t>Egyéb vállalkozások</t>
  </si>
  <si>
    <t xml:space="preserve">Felhalmozási célú átvett pénzeszközök </t>
  </si>
  <si>
    <t>Felhalmozási bevétele összesen</t>
  </si>
  <si>
    <t>o9816</t>
  </si>
  <si>
    <t>Pénzmaradvány igénybevétel</t>
  </si>
  <si>
    <t xml:space="preserve">Költségvetési bevételek </t>
  </si>
  <si>
    <t>Műk.</t>
  </si>
  <si>
    <t>lak.alap</t>
  </si>
  <si>
    <t>Körny.alap</t>
  </si>
  <si>
    <t>o11220</t>
  </si>
  <si>
    <t xml:space="preserve">Adó bevétel  </t>
  </si>
  <si>
    <t>átvezetése</t>
  </si>
  <si>
    <t>a 841112 szakfeladatra</t>
  </si>
  <si>
    <t>o940212</t>
  </si>
  <si>
    <t>Bérleti díj bevétele</t>
  </si>
  <si>
    <t>o940214</t>
  </si>
  <si>
    <t>Egyéb szolgáltatás bevétele</t>
  </si>
  <si>
    <t>o940612</t>
  </si>
  <si>
    <t>Kiszámlázott általános forgalmi adó</t>
  </si>
  <si>
    <t>o94081</t>
  </si>
  <si>
    <t>Kamatbevételek áht.kívülről</t>
  </si>
  <si>
    <t>o94111</t>
  </si>
  <si>
    <t xml:space="preserve">Egyéb működési bevételek </t>
  </si>
  <si>
    <t>Egyéb működési bevételek összesen</t>
  </si>
  <si>
    <t>o965..</t>
  </si>
  <si>
    <t>Mük.c.pe.átvétel nonprofit gazdasági társaságok</t>
  </si>
  <si>
    <t>egyéb civil szervezetek</t>
  </si>
  <si>
    <t>háztartások</t>
  </si>
  <si>
    <t>egyéb vállalkozások</t>
  </si>
  <si>
    <t xml:space="preserve">Működési célú átvett pénzeszközök </t>
  </si>
  <si>
    <t>Működési bevételek összesen</t>
  </si>
  <si>
    <t>o921</t>
  </si>
  <si>
    <t>Felhalmozási célú önkormányzati támogatások</t>
  </si>
  <si>
    <t>o9251</t>
  </si>
  <si>
    <t>Egyéb felhalm. célú tám.bevételei áht.belülről fej.kez.ei.</t>
  </si>
  <si>
    <t>Felhalm.sélú visszatér.tám., kölcsönök visszatér.háztartásoktól</t>
  </si>
  <si>
    <t>o52020</t>
  </si>
  <si>
    <t>o97513</t>
  </si>
  <si>
    <t>Egyéb felhalmozási célú átvett pénzeszközök háztartások</t>
  </si>
  <si>
    <t>O13350</t>
  </si>
  <si>
    <t>o18010</t>
  </si>
  <si>
    <t xml:space="preserve">Egyéb tárgyi eszközök értékesítése </t>
  </si>
  <si>
    <t>Felhalm.áfa</t>
  </si>
  <si>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</si>
  <si>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</si>
  <si>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</si>
  <si>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</si>
  <si>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</si>
  <si>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</si>
  <si>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</si>
  <si>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</si>
  <si>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</si>
  <si>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</si>
  <si>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</si>
  <si>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</si>
  <si>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</si>
  <si>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</si>
  <si>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</si>
  <si>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</si>
  <si>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</si>
  <si>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</si>
  <si>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</si>
  <si>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</si>
  <si>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</si>
  <si>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</si>
  <si>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</si>
  <si>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</si>
  <si>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</si>
  <si>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II.</t>
  </si>
  <si>
    <t>Települési önkorm. egyes köznevelési fel.tám.</t>
  </si>
  <si>
    <t>1.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</si>
  <si>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</si>
  <si>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</si>
  <si>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</si>
  <si>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</si>
  <si>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</si>
  <si>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</si>
  <si>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</si>
  <si>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</si>
  <si>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</si>
  <si>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</si>
  <si>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</si>
  <si>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</si>
  <si>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</si>
  <si>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</si>
  <si>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</si>
  <si>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</si>
  <si>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</si>
  <si>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</si>
  <si>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</si>
  <si>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</si>
  <si>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gyermekétkeztetés támogatás össz.</t>
  </si>
  <si>
    <t>Államkincstár által közöl támogatás össz.</t>
  </si>
  <si>
    <t>Könyvtári támogatás</t>
  </si>
  <si>
    <t>Állami támogatás összesen:</t>
  </si>
  <si>
    <t>o66020</t>
  </si>
  <si>
    <t>Kártérítés</t>
  </si>
  <si>
    <t>o74031</t>
  </si>
  <si>
    <t>2018.</t>
  </si>
  <si>
    <t>polgármesterek illetmény támogatása</t>
  </si>
  <si>
    <t>I.6.</t>
  </si>
  <si>
    <t>rászorulók nyári étkeztetése</t>
  </si>
  <si>
    <t>Ft-ban</t>
  </si>
  <si>
    <t>Úthasználat, útdíj</t>
  </si>
  <si>
    <t>o940213</t>
  </si>
  <si>
    <t>o94</t>
  </si>
  <si>
    <t>o9408</t>
  </si>
  <si>
    <t xml:space="preserve">Működési bevétel </t>
  </si>
  <si>
    <t>o98141</t>
  </si>
  <si>
    <t>Megelőlegezés</t>
  </si>
  <si>
    <t>Komplex környezetvédelmi programok támogatása</t>
  </si>
  <si>
    <t>O56010</t>
  </si>
  <si>
    <t>Óvoda bértámogatás 8/12</t>
  </si>
  <si>
    <t>Óvoda bértámogatás 4/12</t>
  </si>
  <si>
    <t>841163</t>
  </si>
  <si>
    <t>Komplex környvéd. Fejleszt.</t>
  </si>
  <si>
    <t>Önkormányzati bevételek 2018</t>
  </si>
  <si>
    <t>2018. évi költségvetés bevételek</t>
  </si>
  <si>
    <t>Állami támogatás megoszlása 2016-2018. évben</t>
  </si>
  <si>
    <t>o940312</t>
  </si>
  <si>
    <t>Közvetített szolgáltatás</t>
  </si>
  <si>
    <t>D.A. 2.000.000 Ft + Áfa</t>
  </si>
  <si>
    <t>S.P. 1.332.000 Ft + Áfa</t>
  </si>
  <si>
    <t>2018. júniusi mód.</t>
  </si>
  <si>
    <t>2018.júniusi mód.</t>
  </si>
  <si>
    <t>2017. decemberi nettó bérkomp. 50.016</t>
  </si>
  <si>
    <t>2018. évi komp. (jan-ápr.)404.917, szoc.tűzifa kieg. 142.240</t>
  </si>
  <si>
    <t>2017. évi nettó bérkompenzáció</t>
  </si>
  <si>
    <t>IV.</t>
  </si>
  <si>
    <t>Kiegészítő támogatások</t>
  </si>
  <si>
    <t>2018. évi bérkompenzáció</t>
  </si>
  <si>
    <t>Szoc.célú tűzifa</t>
  </si>
  <si>
    <t>Kiegészítő támogatások össz.</t>
  </si>
  <si>
    <t>Önormányzatok funkcióra nem sorolható bevételei államháztartáson kívülről</t>
  </si>
  <si>
    <r>
      <t>N.K. 1.256.520 Ft+ Áfa(</t>
    </r>
    <r>
      <rPr>
        <sz val="10"/>
        <color indexed="10"/>
        <rFont val="Arial"/>
        <family val="2"/>
      </rPr>
      <t>+ 4.556.960 + Áfa)</t>
    </r>
  </si>
  <si>
    <r>
      <t>339260+540000+359640+ 926451</t>
    </r>
    <r>
      <rPr>
        <sz val="10"/>
        <color indexed="10"/>
        <rFont val="Arial"/>
        <family val="2"/>
      </rPr>
      <t>+1230379</t>
    </r>
  </si>
  <si>
    <t>o975</t>
  </si>
  <si>
    <t>900020</t>
  </si>
  <si>
    <t>Önkormányzatok funkcióra nem sorolható bev.</t>
  </si>
  <si>
    <t>2018.06.30. teljesítés</t>
  </si>
  <si>
    <t>Perköltség, egyéb működési bev.</t>
  </si>
  <si>
    <t>Behajtási,- és útvonalengedély</t>
  </si>
  <si>
    <t>KEOP</t>
  </si>
  <si>
    <t>2018. 06.30. teljesítés</t>
  </si>
  <si>
    <t>Vendégház bérleti díj</t>
  </si>
  <si>
    <t>2018. 06.30.teljesítés</t>
  </si>
  <si>
    <r>
      <t xml:space="preserve">A.-T. Zs. 3.431.300 + Áfa + </t>
    </r>
    <r>
      <rPr>
        <b/>
        <sz val="10"/>
        <rFont val="Arial"/>
        <family val="2"/>
      </rPr>
      <t>K.A. 3751300 + Áfa</t>
    </r>
  </si>
  <si>
    <t>MÁV takarítás, zöldterület</t>
  </si>
  <si>
    <t>Egyéb vállalkozások, nonprofit szervtől</t>
  </si>
  <si>
    <t>Önkormányzat által beszedett talajterhelési díj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</si>
</sst>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mmm\ d/"/>
    <numFmt numFmtId="167" formatCode="#,##0.0"/>
    <numFmt numFmtId="168" formatCode="[$-40E]yyyy\.\ mmmm\ d\."/>
    <numFmt numFmtId="169" formatCode="0.0"/>
    <numFmt numFmtId="170" formatCode="#,##0.00\ &quot;Ft&quot;"/>
    <numFmt numFmtId="171" formatCode="_-* #,##0.00\ [$Ft-40E]_-;\-* #,##0.00\ [$Ft-40E]_-;_-* &quot;-&quot;??\ [$Ft-40E]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30"/>
      <name val="Times New Roman CE"/>
      <family val="1"/>
    </font>
    <font>
      <u val="single"/>
      <sz val="14"/>
      <color indexed="25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4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20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1" fillId="0" borderId="0" xfId="56" applyFont="1" applyFill="1">
      <alignment/>
      <protection/>
    </xf>
    <xf numFmtId="0" fontId="2" fillId="0" borderId="0" xfId="56" applyFont="1" applyFill="1" applyAlignment="1">
      <alignment horizontal="left"/>
      <protection/>
    </xf>
    <xf numFmtId="0" fontId="1" fillId="0" borderId="0" xfId="0" applyFont="1" applyFill="1" applyAlignment="1">
      <alignment horizontal="center"/>
    </xf>
    <xf numFmtId="3" fontId="1" fillId="0" borderId="10" xfId="56" applyNumberFormat="1" applyFont="1" applyFill="1" applyBorder="1">
      <alignment/>
      <protection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3" fontId="2" fillId="0" borderId="10" xfId="56" applyNumberFormat="1" applyFont="1" applyFill="1" applyBorder="1">
      <alignment/>
      <protection/>
    </xf>
    <xf numFmtId="3" fontId="2" fillId="0" borderId="10" xfId="56" applyNumberFormat="1" applyFont="1" applyFill="1" applyBorder="1" applyAlignment="1">
      <alignment horizontal="left" vertical="center" wrapText="1"/>
      <protection/>
    </xf>
    <xf numFmtId="3" fontId="1" fillId="0" borderId="10" xfId="56" applyNumberFormat="1" applyFont="1" applyFill="1" applyBorder="1" applyAlignment="1">
      <alignment horizontal="right"/>
      <protection/>
    </xf>
    <xf numFmtId="3" fontId="1" fillId="0" borderId="13" xfId="56" applyNumberFormat="1" applyFont="1" applyFill="1" applyBorder="1">
      <alignment/>
      <protection/>
    </xf>
    <xf numFmtId="3" fontId="2" fillId="0" borderId="10" xfId="56" applyNumberFormat="1" applyFont="1" applyFill="1" applyBorder="1" applyAlignment="1">
      <alignment horizontal="right"/>
      <protection/>
    </xf>
    <xf numFmtId="3" fontId="2" fillId="0" borderId="13" xfId="56" applyNumberFormat="1" applyFont="1" applyFill="1" applyBorder="1">
      <alignment/>
      <protection/>
    </xf>
    <xf numFmtId="3" fontId="2" fillId="0" borderId="10" xfId="0" applyNumberFormat="1" applyFont="1" applyFill="1" applyBorder="1" applyAlignment="1">
      <alignment/>
    </xf>
    <xf numFmtId="167" fontId="1" fillId="0" borderId="10" xfId="56" applyNumberFormat="1" applyFont="1" applyFill="1" applyBorder="1">
      <alignment/>
      <protection/>
    </xf>
    <xf numFmtId="3" fontId="1" fillId="0" borderId="13" xfId="0" applyNumberFormat="1" applyFont="1" applyFill="1" applyBorder="1" applyAlignment="1">
      <alignment/>
    </xf>
    <xf numFmtId="4" fontId="1" fillId="0" borderId="10" xfId="56" applyNumberFormat="1" applyFont="1" applyFill="1" applyBorder="1">
      <alignment/>
      <protection/>
    </xf>
    <xf numFmtId="3" fontId="1" fillId="0" borderId="10" xfId="56" applyNumberFormat="1" applyFont="1" applyFill="1" applyBorder="1" applyAlignment="1">
      <alignment/>
      <protection/>
    </xf>
    <xf numFmtId="3" fontId="10" fillId="0" borderId="13" xfId="56" applyNumberFormat="1" applyFont="1" applyFill="1" applyBorder="1">
      <alignment/>
      <protection/>
    </xf>
    <xf numFmtId="3" fontId="2" fillId="0" borderId="10" xfId="56" applyNumberFormat="1" applyFont="1" applyFill="1" applyBorder="1" applyAlignment="1">
      <alignment wrapText="1"/>
      <protection/>
    </xf>
    <xf numFmtId="0" fontId="1" fillId="0" borderId="13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0" fontId="1" fillId="0" borderId="19" xfId="0" applyFont="1" applyBorder="1" applyAlignment="1">
      <alignment/>
    </xf>
    <xf numFmtId="0" fontId="1" fillId="36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6" borderId="0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vertical="center" wrapText="1"/>
    </xf>
    <xf numFmtId="3" fontId="1" fillId="34" borderId="14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3" fontId="4" fillId="0" borderId="14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49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6" fillId="12" borderId="14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 vertical="top" wrapText="1"/>
    </xf>
    <xf numFmtId="173" fontId="1" fillId="37" borderId="10" xfId="0" applyNumberFormat="1" applyFont="1" applyFill="1" applyBorder="1" applyAlignment="1">
      <alignment horizontal="right"/>
    </xf>
    <xf numFmtId="173" fontId="1" fillId="35" borderId="10" xfId="0" applyNumberFormat="1" applyFont="1" applyFill="1" applyBorder="1" applyAlignment="1">
      <alignment horizontal="right"/>
    </xf>
    <xf numFmtId="3" fontId="3" fillId="37" borderId="10" xfId="0" applyNumberFormat="1" applyFont="1" applyFill="1" applyBorder="1" applyAlignment="1">
      <alignment vertical="center" wrapText="1"/>
    </xf>
    <xf numFmtId="3" fontId="1" fillId="0" borderId="0" xfId="56" applyNumberFormat="1" applyFont="1" applyFill="1" applyBorder="1">
      <alignment/>
      <protection/>
    </xf>
    <xf numFmtId="3" fontId="10" fillId="0" borderId="24" xfId="56" applyNumberFormat="1" applyFont="1" applyFill="1" applyBorder="1">
      <alignment/>
      <protection/>
    </xf>
    <xf numFmtId="3" fontId="1" fillId="37" borderId="14" xfId="0" applyNumberFormat="1" applyFont="1" applyFill="1" applyBorder="1" applyAlignment="1">
      <alignment horizontal="right"/>
    </xf>
    <xf numFmtId="3" fontId="4" fillId="37" borderId="10" xfId="0" applyNumberFormat="1" applyFont="1" applyFill="1" applyBorder="1" applyAlignment="1">
      <alignment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/>
    </xf>
    <xf numFmtId="3" fontId="1" fillId="37" borderId="14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right"/>
    </xf>
    <xf numFmtId="3" fontId="1" fillId="35" borderId="14" xfId="0" applyNumberFormat="1" applyFont="1" applyFill="1" applyBorder="1" applyAlignment="1">
      <alignment horizontal="right"/>
    </xf>
    <xf numFmtId="3" fontId="4" fillId="35" borderId="14" xfId="0" applyNumberFormat="1" applyFon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9" fontId="1" fillId="0" borderId="0" xfId="63" applyAlignment="1">
      <alignment/>
    </xf>
    <xf numFmtId="0" fontId="12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5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60" zoomScaleNormal="80" workbookViewId="0" topLeftCell="A1">
      <selection activeCell="F21" sqref="F21"/>
    </sheetView>
  </sheetViews>
  <sheetFormatPr defaultColWidth="9.08203125" defaultRowHeight="18"/>
  <cols>
    <col min="1" max="1" width="11" style="1" customWidth="1"/>
    <col min="2" max="2" width="13.58203125" style="2" customWidth="1"/>
    <col min="3" max="3" width="15.66015625" style="2" customWidth="1"/>
    <col min="4" max="5" width="11.08203125" style="3" customWidth="1"/>
    <col min="6" max="6" width="17" style="3" customWidth="1"/>
    <col min="7" max="7" width="9.25" style="4" bestFit="1" customWidth="1"/>
    <col min="8" max="8" width="7.41015625" style="197" customWidth="1"/>
    <col min="9" max="16384" width="9.08203125" style="4" customWidth="1"/>
  </cols>
  <sheetData>
    <row r="1" spans="1:7" ht="12.75">
      <c r="A1" s="156" t="s">
        <v>209</v>
      </c>
      <c r="B1" s="157"/>
      <c r="C1" s="3"/>
      <c r="D1" s="5"/>
      <c r="E1" s="5"/>
      <c r="F1" s="5"/>
      <c r="G1" s="34"/>
    </row>
    <row r="2" spans="1:7" ht="12.75">
      <c r="A2" s="158"/>
      <c r="B2" s="159"/>
      <c r="C2" s="160"/>
      <c r="D2" s="161" t="s">
        <v>191</v>
      </c>
      <c r="E2" s="161" t="s">
        <v>216</v>
      </c>
      <c r="F2" s="161" t="s">
        <v>232</v>
      </c>
      <c r="G2" s="34"/>
    </row>
    <row r="3" spans="1:8" ht="12.75">
      <c r="A3" s="131" t="s">
        <v>0</v>
      </c>
      <c r="B3" s="43" t="s">
        <v>1</v>
      </c>
      <c r="C3" s="43"/>
      <c r="D3" s="7">
        <f>'841112_011130'!C65</f>
        <v>209447200</v>
      </c>
      <c r="E3" s="7">
        <f>'841112_011130'!D65</f>
        <v>13218200</v>
      </c>
      <c r="F3" s="7">
        <f>'841112_011130'!E65</f>
        <v>1244118</v>
      </c>
      <c r="G3" s="102"/>
      <c r="H3" s="197">
        <f>F3/E3</f>
        <v>0.09412158992903724</v>
      </c>
    </row>
    <row r="4" spans="1:8" ht="15" customHeight="1">
      <c r="A4" s="131" t="s">
        <v>3</v>
      </c>
      <c r="B4" s="43" t="s">
        <v>4</v>
      </c>
      <c r="C4" s="43"/>
      <c r="D4" s="7">
        <f>'370000_052020'!C55</f>
        <v>5000000</v>
      </c>
      <c r="E4" s="7">
        <f>'370000_052020'!D55</f>
        <v>5000000</v>
      </c>
      <c r="F4" s="7">
        <f>'370000_052020'!E55</f>
        <v>400000</v>
      </c>
      <c r="G4" s="34"/>
      <c r="H4" s="197">
        <f aca="true" t="shared" si="0" ref="H4:H14">F4/E4</f>
        <v>0.08</v>
      </c>
    </row>
    <row r="5" spans="1:8" s="9" customFormat="1" ht="12.75">
      <c r="A5" s="162" t="s">
        <v>5</v>
      </c>
      <c r="B5" s="43" t="s">
        <v>6</v>
      </c>
      <c r="C5" s="164"/>
      <c r="D5" s="7">
        <f>'680002_013350'!C55</f>
        <v>1304000</v>
      </c>
      <c r="E5" s="7">
        <f>'680002_013350'!D55</f>
        <v>2104000</v>
      </c>
      <c r="F5" s="7">
        <f>'680002_013350'!E55</f>
        <v>800000</v>
      </c>
      <c r="G5" s="56"/>
      <c r="H5" s="197">
        <f t="shared" si="0"/>
        <v>0.38022813688212925</v>
      </c>
    </row>
    <row r="6" spans="1:8" ht="15" customHeight="1">
      <c r="A6" s="131" t="s">
        <v>7</v>
      </c>
      <c r="B6" s="43" t="s">
        <v>8</v>
      </c>
      <c r="C6" s="43"/>
      <c r="D6" s="7">
        <f>'841901_018010'!C56</f>
        <v>119630040</v>
      </c>
      <c r="E6" s="7">
        <f>'841901_018010'!D56</f>
        <v>130372303</v>
      </c>
      <c r="F6" s="7">
        <f>'841901_018010'!E56</f>
        <v>81104093</v>
      </c>
      <c r="G6" s="102"/>
      <c r="H6" s="197">
        <f t="shared" si="0"/>
        <v>0.6220960367632686</v>
      </c>
    </row>
    <row r="7" spans="1:8" ht="15" customHeight="1">
      <c r="A7" s="131" t="s">
        <v>9</v>
      </c>
      <c r="B7" s="43" t="s">
        <v>10</v>
      </c>
      <c r="C7" s="43"/>
      <c r="D7" s="7">
        <f>'841403_066020'!C56</f>
        <v>3293972</v>
      </c>
      <c r="E7" s="7">
        <f>'841403_066020'!D56</f>
        <v>6657572</v>
      </c>
      <c r="F7" s="7">
        <f>'841403_066020'!E56</f>
        <v>10215503</v>
      </c>
      <c r="G7" s="34"/>
      <c r="H7" s="197">
        <f t="shared" si="0"/>
        <v>1.5344187039959913</v>
      </c>
    </row>
    <row r="8" spans="1:8" ht="15" customHeight="1">
      <c r="A8" s="131" t="s">
        <v>11</v>
      </c>
      <c r="B8" s="43" t="s">
        <v>12</v>
      </c>
      <c r="C8" s="43"/>
      <c r="D8" s="7">
        <f>'862101_072111'!C55</f>
        <v>12585000</v>
      </c>
      <c r="E8" s="7">
        <f>'862101_072111'!D55</f>
        <v>12585000</v>
      </c>
      <c r="F8" s="7">
        <f>'862101_072111'!E55</f>
        <v>6674200</v>
      </c>
      <c r="G8" s="34"/>
      <c r="H8" s="197">
        <f t="shared" si="0"/>
        <v>0.5303297576479936</v>
      </c>
    </row>
    <row r="9" spans="1:8" ht="15" customHeight="1">
      <c r="A9" s="131" t="s">
        <v>13</v>
      </c>
      <c r="B9" s="43" t="s">
        <v>14</v>
      </c>
      <c r="C9" s="43"/>
      <c r="D9" s="7">
        <f>'869041_074031'!C55</f>
        <v>3494400</v>
      </c>
      <c r="E9" s="7">
        <f>'869041_074031'!D55</f>
        <v>3494400</v>
      </c>
      <c r="F9" s="7">
        <f>'869041_074031'!E55</f>
        <v>1782500</v>
      </c>
      <c r="G9" s="34"/>
      <c r="H9" s="197">
        <f t="shared" si="0"/>
        <v>0.5101018772893773</v>
      </c>
    </row>
    <row r="10" spans="1:8" ht="15" customHeight="1">
      <c r="A10" s="131" t="s">
        <v>15</v>
      </c>
      <c r="B10" s="43" t="s">
        <v>16</v>
      </c>
      <c r="C10" s="43"/>
      <c r="D10" s="7">
        <f>'889942_106020'!C55</f>
        <v>403900</v>
      </c>
      <c r="E10" s="7">
        <f>'889942_106020'!D55</f>
        <v>403900</v>
      </c>
      <c r="F10" s="7">
        <f>'889942_106020'!E55</f>
        <v>277634</v>
      </c>
      <c r="G10" s="34"/>
      <c r="H10" s="197">
        <f t="shared" si="0"/>
        <v>0.6873830155979203</v>
      </c>
    </row>
    <row r="11" spans="1:8" ht="15" customHeight="1">
      <c r="A11" s="131" t="s">
        <v>17</v>
      </c>
      <c r="B11" s="43" t="s">
        <v>18</v>
      </c>
      <c r="C11" s="43"/>
      <c r="D11" s="7">
        <f>'841907_018030'!C55</f>
        <v>171981058</v>
      </c>
      <c r="E11" s="7">
        <f>'841907_018030'!D55</f>
        <v>171981058</v>
      </c>
      <c r="F11" s="7">
        <f>'841907_018030'!E55</f>
        <v>171981058</v>
      </c>
      <c r="G11" s="34"/>
      <c r="H11" s="197">
        <f t="shared" si="0"/>
        <v>1</v>
      </c>
    </row>
    <row r="12" spans="1:8" s="9" customFormat="1" ht="25.5">
      <c r="A12" s="162" t="s">
        <v>207</v>
      </c>
      <c r="B12" s="163" t="s">
        <v>208</v>
      </c>
      <c r="C12" s="164"/>
      <c r="D12" s="7">
        <f>'841163_056010'!C59</f>
        <v>143309282</v>
      </c>
      <c r="E12" s="7">
        <f>'841163_056010'!D59</f>
        <v>145309282</v>
      </c>
      <c r="F12" s="7">
        <f>'841163_056010'!E59</f>
        <v>0</v>
      </c>
      <c r="G12" s="165"/>
      <c r="H12" s="197">
        <f t="shared" si="0"/>
        <v>0</v>
      </c>
    </row>
    <row r="13" spans="1:8" s="9" customFormat="1" ht="38.25">
      <c r="A13" s="188" t="s">
        <v>230</v>
      </c>
      <c r="B13" s="189" t="s">
        <v>231</v>
      </c>
      <c r="C13" s="190"/>
      <c r="D13" s="7">
        <f>'900020'!C65</f>
        <v>0</v>
      </c>
      <c r="E13" s="7">
        <f>'900020'!D65</f>
        <v>196229000</v>
      </c>
      <c r="F13" s="7">
        <f>'900020'!E65</f>
        <v>102206047</v>
      </c>
      <c r="G13" s="165"/>
      <c r="H13" s="197">
        <f t="shared" si="0"/>
        <v>0.5208508783105453</v>
      </c>
    </row>
    <row r="14" spans="1:8" ht="12.75">
      <c r="A14" s="166"/>
      <c r="B14" s="167"/>
      <c r="C14" s="168"/>
      <c r="D14" s="94">
        <f>SUM(D3:D13)</f>
        <v>670448852</v>
      </c>
      <c r="E14" s="94">
        <f>SUM(E3:E13)</f>
        <v>687354715</v>
      </c>
      <c r="F14" s="94">
        <f>SUM(F3:F13)</f>
        <v>376685153</v>
      </c>
      <c r="G14" s="102"/>
      <c r="H14" s="197">
        <f t="shared" si="0"/>
        <v>0.548021486984344</v>
      </c>
    </row>
    <row r="15" spans="1:7" ht="12.75">
      <c r="A15" s="169"/>
      <c r="B15" s="3"/>
      <c r="C15" s="3"/>
      <c r="G15" s="34"/>
    </row>
    <row r="16" spans="1:7" ht="12.75">
      <c r="A16" s="170"/>
      <c r="B16" s="198"/>
      <c r="C16" s="198"/>
      <c r="D16" s="4"/>
      <c r="E16" s="4"/>
      <c r="F16" s="4"/>
      <c r="G16" s="54">
        <f>E14-E12</f>
        <v>542045433</v>
      </c>
    </row>
  </sheetData>
  <sheetProtection selectLockedCells="1" selectUnlockedCells="1"/>
  <mergeCells count="1">
    <mergeCell ref="B16:C16"/>
  </mergeCells>
  <printOptions/>
  <pageMargins left="0.7875" right="0.7875" top="1.0631944444444446" bottom="1.0631944444444446" header="0.7875" footer="0.7875"/>
  <pageSetup fitToHeight="0" fitToWidth="1" horizontalDpi="300" verticalDpi="300" orientation="portrait" paperSize="9" scale="70" r:id="rId1"/>
  <headerFooter alignWithMargins="0">
    <oddHeader>&amp;C&amp;"Times New Roman,Normál"&amp;12&amp;A</oddHeader>
    <oddFooter>&amp;L&amp;D&amp;C&amp;"Times New Roman,Normál"&amp;12Oldal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5"/>
  <sheetViews>
    <sheetView view="pageBreakPreview" zoomScale="86" zoomScaleNormal="80" zoomScaleSheetLayoutView="86" zoomScalePageLayoutView="0" workbookViewId="0" topLeftCell="A25">
      <selection activeCell="E14" sqref="E14"/>
    </sheetView>
  </sheetViews>
  <sheetFormatPr defaultColWidth="8.75" defaultRowHeight="18"/>
  <cols>
    <col min="1" max="1" width="8.75" style="9" customWidth="1"/>
    <col min="2" max="2" width="43.58203125" style="9" customWidth="1"/>
    <col min="3" max="3" width="9.91015625" style="9" customWidth="1"/>
    <col min="4" max="4" width="14.25" style="9" customWidth="1"/>
    <col min="5" max="5" width="16.58203125" style="9" customWidth="1"/>
    <col min="6" max="16384" width="8.75" style="9" customWidth="1"/>
  </cols>
  <sheetData>
    <row r="1" spans="1:5" ht="12.75">
      <c r="A1" s="105"/>
      <c r="B1" s="105"/>
      <c r="C1" s="105" t="s">
        <v>195</v>
      </c>
      <c r="D1" s="105" t="s">
        <v>195</v>
      </c>
      <c r="E1" s="105" t="s">
        <v>195</v>
      </c>
    </row>
    <row r="2" spans="1:4" ht="12.75">
      <c r="A2" s="106">
        <v>862101</v>
      </c>
      <c r="B2" s="202" t="s">
        <v>210</v>
      </c>
      <c r="C2" s="202"/>
      <c r="D2" s="202"/>
    </row>
    <row r="3" spans="1:5" ht="12.75">
      <c r="A3" s="106">
        <v>72111</v>
      </c>
      <c r="B3" s="107" t="s">
        <v>12</v>
      </c>
      <c r="C3" s="107">
        <v>2018</v>
      </c>
      <c r="D3" s="107" t="s">
        <v>216</v>
      </c>
      <c r="E3" s="107" t="s">
        <v>236</v>
      </c>
    </row>
    <row r="4" spans="1:5" ht="17.25" customHeight="1">
      <c r="A4" s="108" t="s">
        <v>23</v>
      </c>
      <c r="B4" s="109" t="s">
        <v>24</v>
      </c>
      <c r="C4" s="110"/>
      <c r="D4" s="110"/>
      <c r="E4" s="110"/>
    </row>
    <row r="5" spans="1:5" ht="23.25" customHeight="1">
      <c r="A5" s="108" t="s">
        <v>25</v>
      </c>
      <c r="B5" s="109" t="s">
        <v>26</v>
      </c>
      <c r="C5" s="110"/>
      <c r="D5" s="110"/>
      <c r="E5" s="110"/>
    </row>
    <row r="6" spans="1:5" ht="27.75" customHeight="1">
      <c r="A6" s="108" t="s">
        <v>27</v>
      </c>
      <c r="B6" s="109" t="s">
        <v>28</v>
      </c>
      <c r="C6" s="110"/>
      <c r="D6" s="110"/>
      <c r="E6" s="110"/>
    </row>
    <row r="7" spans="1:5" ht="15.75" customHeight="1">
      <c r="A7" s="108" t="s">
        <v>29</v>
      </c>
      <c r="B7" s="109" t="s">
        <v>30</v>
      </c>
      <c r="C7" s="110"/>
      <c r="D7" s="110"/>
      <c r="E7" s="110"/>
    </row>
    <row r="8" spans="1:5" ht="24" customHeight="1">
      <c r="A8" s="108" t="s">
        <v>31</v>
      </c>
      <c r="B8" s="109" t="s">
        <v>32</v>
      </c>
      <c r="C8" s="110"/>
      <c r="D8" s="110"/>
      <c r="E8" s="110"/>
    </row>
    <row r="9" spans="1:5" ht="14.25" customHeight="1">
      <c r="A9" s="108" t="s">
        <v>33</v>
      </c>
      <c r="B9" s="109" t="s">
        <v>34</v>
      </c>
      <c r="C9" s="110"/>
      <c r="D9" s="110"/>
      <c r="E9" s="110"/>
    </row>
    <row r="10" spans="1:5" ht="14.25" customHeight="1">
      <c r="A10" s="111" t="s">
        <v>35</v>
      </c>
      <c r="B10" s="112" t="s">
        <v>36</v>
      </c>
      <c r="C10" s="113"/>
      <c r="D10" s="113"/>
      <c r="E10" s="113"/>
    </row>
    <row r="11" spans="1:5" ht="14.25" customHeight="1">
      <c r="A11" s="108" t="s">
        <v>37</v>
      </c>
      <c r="B11" s="109" t="s">
        <v>38</v>
      </c>
      <c r="C11" s="110"/>
      <c r="D11" s="110"/>
      <c r="E11" s="110"/>
    </row>
    <row r="12" spans="1:5" ht="14.25" customHeight="1">
      <c r="A12" s="108" t="s">
        <v>39</v>
      </c>
      <c r="B12" s="109" t="s">
        <v>40</v>
      </c>
      <c r="C12" s="110"/>
      <c r="D12" s="110"/>
      <c r="E12" s="110"/>
    </row>
    <row r="13" spans="1:5" ht="14.25" customHeight="1">
      <c r="A13" s="108" t="s">
        <v>41</v>
      </c>
      <c r="B13" s="109" t="s">
        <v>42</v>
      </c>
      <c r="C13" s="110">
        <v>12585000</v>
      </c>
      <c r="D13" s="110">
        <v>12585000</v>
      </c>
      <c r="E13" s="110">
        <v>6674200</v>
      </c>
    </row>
    <row r="14" spans="1:5" ht="14.25" customHeight="1">
      <c r="A14" s="108" t="s">
        <v>43</v>
      </c>
      <c r="B14" s="109" t="s">
        <v>44</v>
      </c>
      <c r="C14" s="110"/>
      <c r="D14" s="110"/>
      <c r="E14" s="110"/>
    </row>
    <row r="15" spans="1:5" ht="14.25" customHeight="1">
      <c r="A15" s="108" t="s">
        <v>45</v>
      </c>
      <c r="B15" s="109" t="s">
        <v>46</v>
      </c>
      <c r="C15" s="110"/>
      <c r="D15" s="110"/>
      <c r="E15" s="110"/>
    </row>
    <row r="16" spans="1:5" ht="14.25" customHeight="1">
      <c r="A16" s="108" t="s">
        <v>45</v>
      </c>
      <c r="B16" s="109" t="s">
        <v>47</v>
      </c>
      <c r="C16" s="110"/>
      <c r="D16" s="110"/>
      <c r="E16" s="110"/>
    </row>
    <row r="17" spans="1:5" ht="14.25" customHeight="1">
      <c r="A17" s="111"/>
      <c r="B17" s="112" t="s">
        <v>48</v>
      </c>
      <c r="C17" s="114">
        <f>SUM(C11:C16)</f>
        <v>12585000</v>
      </c>
      <c r="D17" s="114">
        <f>SUM(D11:D16)</f>
        <v>12585000</v>
      </c>
      <c r="E17" s="114">
        <f>SUM(E11:E16)</f>
        <v>6674200</v>
      </c>
    </row>
    <row r="18" spans="1:5" ht="14.25" customHeight="1">
      <c r="A18" s="108" t="s">
        <v>49</v>
      </c>
      <c r="B18" s="109" t="s">
        <v>50</v>
      </c>
      <c r="C18" s="110"/>
      <c r="D18" s="110"/>
      <c r="E18" s="110"/>
    </row>
    <row r="19" spans="1:5" ht="14.25" customHeight="1">
      <c r="A19" s="108" t="s">
        <v>51</v>
      </c>
      <c r="B19" s="109" t="s">
        <v>52</v>
      </c>
      <c r="C19" s="110"/>
      <c r="D19" s="110"/>
      <c r="E19" s="110"/>
    </row>
    <row r="20" spans="1:5" ht="14.25" customHeight="1">
      <c r="A20" s="108" t="s">
        <v>53</v>
      </c>
      <c r="B20" s="109" t="s">
        <v>54</v>
      </c>
      <c r="C20" s="110"/>
      <c r="D20" s="110"/>
      <c r="E20" s="110"/>
    </row>
    <row r="21" spans="1:5" ht="14.25" customHeight="1">
      <c r="A21" s="108" t="s">
        <v>55</v>
      </c>
      <c r="B21" s="109" t="s">
        <v>56</v>
      </c>
      <c r="C21" s="110"/>
      <c r="D21" s="110"/>
      <c r="E21" s="110"/>
    </row>
    <row r="22" spans="1:5" ht="25.5" customHeight="1">
      <c r="A22" s="108" t="s">
        <v>57</v>
      </c>
      <c r="B22" s="109" t="s">
        <v>58</v>
      </c>
      <c r="C22" s="110"/>
      <c r="D22" s="110"/>
      <c r="E22" s="110"/>
    </row>
    <row r="23" spans="1:5" ht="12.75" customHeight="1">
      <c r="A23" s="115" t="s">
        <v>59</v>
      </c>
      <c r="B23" s="109" t="s">
        <v>60</v>
      </c>
      <c r="C23" s="110"/>
      <c r="D23" s="110"/>
      <c r="E23" s="110"/>
    </row>
    <row r="24" spans="1:5" ht="12.75" customHeight="1">
      <c r="A24" s="115" t="s">
        <v>61</v>
      </c>
      <c r="B24" s="109" t="s">
        <v>62</v>
      </c>
      <c r="C24" s="110"/>
      <c r="D24" s="110"/>
      <c r="E24" s="110"/>
    </row>
    <row r="25" spans="1:5" ht="12.75" customHeight="1">
      <c r="A25" s="115" t="s">
        <v>63</v>
      </c>
      <c r="B25" s="109" t="s">
        <v>64</v>
      </c>
      <c r="C25" s="110"/>
      <c r="D25" s="110"/>
      <c r="E25" s="110"/>
    </row>
    <row r="26" spans="1:5" ht="12.75" customHeight="1">
      <c r="A26" s="116"/>
      <c r="B26" s="112" t="s">
        <v>65</v>
      </c>
      <c r="C26" s="114">
        <f>SUM(C18:C25)</f>
        <v>0</v>
      </c>
      <c r="D26" s="114">
        <f>SUM(D18:D25)</f>
        <v>0</v>
      </c>
      <c r="E26" s="114">
        <f>SUM(E18:E25)</f>
        <v>0</v>
      </c>
    </row>
    <row r="27" spans="1:5" ht="12.75" customHeight="1">
      <c r="A27" s="115" t="s">
        <v>66</v>
      </c>
      <c r="B27" s="109" t="s">
        <v>67</v>
      </c>
      <c r="C27" s="113"/>
      <c r="D27" s="113"/>
      <c r="E27" s="113"/>
    </row>
    <row r="28" spans="1:5" ht="12.75" customHeight="1">
      <c r="A28" s="115" t="s">
        <v>68</v>
      </c>
      <c r="B28" s="109" t="s">
        <v>69</v>
      </c>
      <c r="C28" s="110"/>
      <c r="D28" s="110"/>
      <c r="E28" s="110"/>
    </row>
    <row r="29" spans="1:5" ht="12.75" customHeight="1">
      <c r="A29" s="116"/>
      <c r="B29" s="112" t="s">
        <v>70</v>
      </c>
      <c r="C29" s="113"/>
      <c r="D29" s="113"/>
      <c r="E29" s="113"/>
    </row>
    <row r="30" spans="1:5" ht="12.75" customHeight="1">
      <c r="A30" s="115" t="s">
        <v>106</v>
      </c>
      <c r="B30" s="109" t="s">
        <v>107</v>
      </c>
      <c r="C30" s="110"/>
      <c r="D30" s="110"/>
      <c r="E30" s="110"/>
    </row>
    <row r="31" spans="1:5" ht="12.75" customHeight="1">
      <c r="A31" s="115" t="s">
        <v>108</v>
      </c>
      <c r="B31" s="109" t="s">
        <v>109</v>
      </c>
      <c r="C31" s="110"/>
      <c r="D31" s="110"/>
      <c r="E31" s="110"/>
    </row>
    <row r="32" spans="1:5" ht="12.75" customHeight="1">
      <c r="A32" s="115" t="s">
        <v>110</v>
      </c>
      <c r="B32" s="117" t="s">
        <v>111</v>
      </c>
      <c r="C32" s="118"/>
      <c r="D32" s="118"/>
      <c r="E32" s="118"/>
    </row>
    <row r="33" spans="1:5" ht="12.75" customHeight="1">
      <c r="A33" s="115" t="s">
        <v>112</v>
      </c>
      <c r="B33" s="109" t="s">
        <v>113</v>
      </c>
      <c r="C33" s="110"/>
      <c r="D33" s="110"/>
      <c r="E33" s="110"/>
    </row>
    <row r="34" spans="1:5" ht="12.75" customHeight="1">
      <c r="A34" s="115" t="s">
        <v>114</v>
      </c>
      <c r="B34" s="109" t="s">
        <v>115</v>
      </c>
      <c r="C34" s="110"/>
      <c r="D34" s="110"/>
      <c r="E34" s="110"/>
    </row>
    <row r="35" spans="1:5" ht="12.75" customHeight="1">
      <c r="A35" s="115"/>
      <c r="B35" s="112" t="s">
        <v>116</v>
      </c>
      <c r="C35" s="114">
        <f>SUM(C30:C34)</f>
        <v>0</v>
      </c>
      <c r="D35" s="114">
        <f>SUM(D30:D34)</f>
        <v>0</v>
      </c>
      <c r="E35" s="114">
        <f>SUM(E30:E34)</f>
        <v>0</v>
      </c>
    </row>
    <row r="36" spans="1:5" ht="12.75" customHeight="1">
      <c r="A36" s="115" t="s">
        <v>117</v>
      </c>
      <c r="B36" s="109" t="s">
        <v>118</v>
      </c>
      <c r="C36" s="110"/>
      <c r="D36" s="110"/>
      <c r="E36" s="110"/>
    </row>
    <row r="37" spans="1:5" ht="12.75" customHeight="1">
      <c r="A37" s="115" t="s">
        <v>117</v>
      </c>
      <c r="B37" s="109" t="s">
        <v>119</v>
      </c>
      <c r="C37" s="110"/>
      <c r="D37" s="110"/>
      <c r="E37" s="110"/>
    </row>
    <row r="38" spans="1:5" ht="12.75" customHeight="1">
      <c r="A38" s="115" t="s">
        <v>117</v>
      </c>
      <c r="B38" s="109" t="s">
        <v>120</v>
      </c>
      <c r="C38" s="110"/>
      <c r="D38" s="110"/>
      <c r="E38" s="110"/>
    </row>
    <row r="39" spans="1:5" ht="12.75" customHeight="1">
      <c r="A39" s="115" t="s">
        <v>117</v>
      </c>
      <c r="B39" s="109" t="s">
        <v>121</v>
      </c>
      <c r="C39" s="110"/>
      <c r="D39" s="110"/>
      <c r="E39" s="110"/>
    </row>
    <row r="40" spans="1:5" ht="12.75" customHeight="1">
      <c r="A40" s="116"/>
      <c r="B40" s="112" t="s">
        <v>122</v>
      </c>
      <c r="C40" s="113"/>
      <c r="D40" s="113"/>
      <c r="E40" s="113"/>
    </row>
    <row r="41" spans="1:5" ht="12.75" customHeight="1">
      <c r="A41" s="119"/>
      <c r="B41" s="120" t="s">
        <v>123</v>
      </c>
      <c r="C41" s="121">
        <f>C35+C29+C17+C40</f>
        <v>12585000</v>
      </c>
      <c r="D41" s="121">
        <f>D35+D29+D17+D40</f>
        <v>12585000</v>
      </c>
      <c r="E41" s="121">
        <f>E35+E29+E17+E40</f>
        <v>6674200</v>
      </c>
    </row>
    <row r="42" spans="1:5" ht="13.5" customHeight="1">
      <c r="A42" s="108" t="s">
        <v>124</v>
      </c>
      <c r="B42" s="109" t="s">
        <v>125</v>
      </c>
      <c r="C42" s="110"/>
      <c r="D42" s="110"/>
      <c r="E42" s="110"/>
    </row>
    <row r="43" spans="1:5" ht="13.5" customHeight="1">
      <c r="A43" s="108" t="s">
        <v>126</v>
      </c>
      <c r="B43" s="109" t="s">
        <v>127</v>
      </c>
      <c r="C43" s="110"/>
      <c r="D43" s="110"/>
      <c r="E43" s="110"/>
    </row>
    <row r="44" spans="1:5" ht="13.5" customHeight="1">
      <c r="A44" s="111"/>
      <c r="B44" s="112" t="s">
        <v>71</v>
      </c>
      <c r="C44" s="113"/>
      <c r="D44" s="113"/>
      <c r="E44" s="113"/>
    </row>
    <row r="45" spans="1:5" ht="13.5" customHeight="1">
      <c r="A45" s="115" t="s">
        <v>77</v>
      </c>
      <c r="B45" s="109" t="s">
        <v>19</v>
      </c>
      <c r="C45" s="110"/>
      <c r="D45" s="110"/>
      <c r="E45" s="110"/>
    </row>
    <row r="46" spans="1:5" ht="13.5" customHeight="1">
      <c r="A46" s="115" t="s">
        <v>78</v>
      </c>
      <c r="B46" s="109" t="s">
        <v>79</v>
      </c>
      <c r="C46" s="110"/>
      <c r="D46" s="110"/>
      <c r="E46" s="110"/>
    </row>
    <row r="47" spans="1:5" ht="13.5" customHeight="1">
      <c r="A47" s="115" t="s">
        <v>80</v>
      </c>
      <c r="B47" s="109" t="s">
        <v>81</v>
      </c>
      <c r="C47" s="110"/>
      <c r="D47" s="110"/>
      <c r="E47" s="110"/>
    </row>
    <row r="48" spans="1:5" ht="13.5" customHeight="1">
      <c r="A48" s="116"/>
      <c r="B48" s="112" t="s">
        <v>84</v>
      </c>
      <c r="C48" s="113"/>
      <c r="D48" s="113"/>
      <c r="E48" s="113"/>
    </row>
    <row r="49" spans="1:5" ht="13.5" customHeight="1">
      <c r="A49" s="115" t="s">
        <v>90</v>
      </c>
      <c r="B49" s="109" t="s">
        <v>128</v>
      </c>
      <c r="C49" s="110"/>
      <c r="D49" s="110"/>
      <c r="E49" s="110"/>
    </row>
    <row r="50" spans="1:5" ht="13.5" customHeight="1">
      <c r="A50" s="115"/>
      <c r="B50" s="109" t="s">
        <v>92</v>
      </c>
      <c r="C50" s="110"/>
      <c r="D50" s="110"/>
      <c r="E50" s="110"/>
    </row>
    <row r="51" spans="1:5" ht="13.5" customHeight="1">
      <c r="A51" s="115">
        <v>272</v>
      </c>
      <c r="B51" s="109" t="s">
        <v>93</v>
      </c>
      <c r="C51" s="110"/>
      <c r="D51" s="110"/>
      <c r="E51" s="110"/>
    </row>
    <row r="52" spans="1:5" ht="13.5" customHeight="1">
      <c r="A52" s="116">
        <v>276</v>
      </c>
      <c r="B52" s="112" t="s">
        <v>94</v>
      </c>
      <c r="C52" s="113"/>
      <c r="D52" s="113"/>
      <c r="E52" s="113"/>
    </row>
    <row r="53" spans="1:5" ht="13.5" customHeight="1">
      <c r="A53" s="119"/>
      <c r="B53" s="120" t="s">
        <v>95</v>
      </c>
      <c r="C53" s="122"/>
      <c r="D53" s="122"/>
      <c r="E53" s="122"/>
    </row>
    <row r="54" spans="1:5" ht="13.5" customHeight="1">
      <c r="A54" s="119" t="s">
        <v>96</v>
      </c>
      <c r="B54" s="120" t="s">
        <v>97</v>
      </c>
      <c r="C54" s="122"/>
      <c r="D54" s="122"/>
      <c r="E54" s="122"/>
    </row>
    <row r="55" spans="1:5" ht="13.5" customHeight="1">
      <c r="A55" s="116">
        <v>277</v>
      </c>
      <c r="B55" s="112" t="s">
        <v>98</v>
      </c>
      <c r="C55" s="114">
        <f>C53+C41+C54</f>
        <v>12585000</v>
      </c>
      <c r="D55" s="114">
        <f>D53+D41+D54</f>
        <v>12585000</v>
      </c>
      <c r="E55" s="114">
        <f>E53+E41+E54</f>
        <v>6674200</v>
      </c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1" r:id="rId1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5"/>
  <sheetViews>
    <sheetView view="pageBreakPreview" zoomScale="86" zoomScaleNormal="80" zoomScaleSheetLayoutView="86" zoomScalePageLayoutView="0" workbookViewId="0" topLeftCell="A28">
      <selection activeCell="E14" sqref="E14"/>
    </sheetView>
  </sheetViews>
  <sheetFormatPr defaultColWidth="8.75" defaultRowHeight="18"/>
  <cols>
    <col min="1" max="1" width="8.75" style="9" customWidth="1"/>
    <col min="2" max="2" width="39.08203125" style="9" customWidth="1"/>
    <col min="3" max="3" width="8.75" style="9" customWidth="1"/>
    <col min="4" max="4" width="14.08203125" style="9" customWidth="1"/>
    <col min="5" max="5" width="17.25" style="9" customWidth="1"/>
    <col min="6" max="16384" width="8.75" style="9" customWidth="1"/>
  </cols>
  <sheetData>
    <row r="1" spans="1:5" ht="12.75">
      <c r="A1" s="105"/>
      <c r="B1" s="105"/>
      <c r="C1" s="105" t="s">
        <v>195</v>
      </c>
      <c r="D1" s="105" t="s">
        <v>195</v>
      </c>
      <c r="E1" s="105" t="s">
        <v>195</v>
      </c>
    </row>
    <row r="2" spans="1:4" ht="12.75">
      <c r="A2" s="106">
        <v>869041</v>
      </c>
      <c r="B2" s="202" t="s">
        <v>210</v>
      </c>
      <c r="C2" s="202"/>
      <c r="D2" s="202"/>
    </row>
    <row r="3" spans="1:5" ht="12.75">
      <c r="A3" s="106" t="s">
        <v>190</v>
      </c>
      <c r="B3" s="107" t="s">
        <v>14</v>
      </c>
      <c r="C3" s="107" t="s">
        <v>191</v>
      </c>
      <c r="D3" s="107" t="s">
        <v>216</v>
      </c>
      <c r="E3" s="107" t="s">
        <v>238</v>
      </c>
    </row>
    <row r="4" spans="1:5" ht="13.5" customHeight="1">
      <c r="A4" s="108" t="s">
        <v>23</v>
      </c>
      <c r="B4" s="109" t="s">
        <v>24</v>
      </c>
      <c r="C4" s="123"/>
      <c r="D4" s="123"/>
      <c r="E4" s="123"/>
    </row>
    <row r="5" spans="1:5" ht="23.25" customHeight="1">
      <c r="A5" s="108" t="s">
        <v>25</v>
      </c>
      <c r="B5" s="109" t="s">
        <v>26</v>
      </c>
      <c r="C5" s="123"/>
      <c r="D5" s="123"/>
      <c r="E5" s="123"/>
    </row>
    <row r="6" spans="1:5" ht="24.75" customHeight="1">
      <c r="A6" s="108" t="s">
        <v>27</v>
      </c>
      <c r="B6" s="109" t="s">
        <v>28</v>
      </c>
      <c r="C6" s="123"/>
      <c r="D6" s="123"/>
      <c r="E6" s="123"/>
    </row>
    <row r="7" spans="1:5" ht="24.75" customHeight="1">
      <c r="A7" s="108" t="s">
        <v>29</v>
      </c>
      <c r="B7" s="109" t="s">
        <v>30</v>
      </c>
      <c r="C7" s="123"/>
      <c r="D7" s="123"/>
      <c r="E7" s="123"/>
    </row>
    <row r="8" spans="1:5" ht="24.75" customHeight="1">
      <c r="A8" s="108" t="s">
        <v>31</v>
      </c>
      <c r="B8" s="109" t="s">
        <v>32</v>
      </c>
      <c r="C8" s="110"/>
      <c r="D8" s="110"/>
      <c r="E8" s="110"/>
    </row>
    <row r="9" spans="1:5" ht="13.5" customHeight="1">
      <c r="A9" s="108" t="s">
        <v>33</v>
      </c>
      <c r="B9" s="109" t="s">
        <v>34</v>
      </c>
      <c r="C9" s="110"/>
      <c r="D9" s="110"/>
      <c r="E9" s="110"/>
    </row>
    <row r="10" spans="1:5" ht="13.5" customHeight="1">
      <c r="A10" s="111" t="s">
        <v>35</v>
      </c>
      <c r="B10" s="112" t="s">
        <v>36</v>
      </c>
      <c r="C10" s="124"/>
      <c r="D10" s="124"/>
      <c r="E10" s="124"/>
    </row>
    <row r="11" spans="1:5" ht="13.5" customHeight="1">
      <c r="A11" s="108" t="s">
        <v>37</v>
      </c>
      <c r="B11" s="109" t="s">
        <v>38</v>
      </c>
      <c r="C11" s="110"/>
      <c r="D11" s="110"/>
      <c r="E11" s="110"/>
    </row>
    <row r="12" spans="1:5" ht="13.5" customHeight="1">
      <c r="A12" s="108" t="s">
        <v>39</v>
      </c>
      <c r="B12" s="109" t="s">
        <v>40</v>
      </c>
      <c r="C12" s="110"/>
      <c r="D12" s="110"/>
      <c r="E12" s="110"/>
    </row>
    <row r="13" spans="1:5" ht="13.5" customHeight="1">
      <c r="A13" s="108" t="s">
        <v>41</v>
      </c>
      <c r="B13" s="109" t="s">
        <v>42</v>
      </c>
      <c r="C13" s="110">
        <v>3494400</v>
      </c>
      <c r="D13" s="110">
        <v>3494400</v>
      </c>
      <c r="E13" s="110">
        <v>1782500</v>
      </c>
    </row>
    <row r="14" spans="1:5" ht="13.5" customHeight="1">
      <c r="A14" s="108" t="s">
        <v>43</v>
      </c>
      <c r="B14" s="109" t="s">
        <v>44</v>
      </c>
      <c r="C14" s="110"/>
      <c r="D14" s="110"/>
      <c r="E14" s="110"/>
    </row>
    <row r="15" spans="1:5" ht="13.5" customHeight="1">
      <c r="A15" s="108" t="s">
        <v>45</v>
      </c>
      <c r="B15" s="109" t="s">
        <v>46</v>
      </c>
      <c r="C15" s="110"/>
      <c r="D15" s="110"/>
      <c r="E15" s="110"/>
    </row>
    <row r="16" spans="1:5" ht="13.5" customHeight="1">
      <c r="A16" s="108" t="s">
        <v>45</v>
      </c>
      <c r="B16" s="109" t="s">
        <v>47</v>
      </c>
      <c r="C16" s="110"/>
      <c r="D16" s="110"/>
      <c r="E16" s="110"/>
    </row>
    <row r="17" spans="1:5" ht="13.5" customHeight="1">
      <c r="A17" s="111"/>
      <c r="B17" s="112" t="s">
        <v>48</v>
      </c>
      <c r="C17" s="113">
        <f>SUM(C11:C16)</f>
        <v>3494400</v>
      </c>
      <c r="D17" s="113">
        <f>SUM(D11:D16)</f>
        <v>3494400</v>
      </c>
      <c r="E17" s="113">
        <f>SUM(E11:E16)</f>
        <v>1782500</v>
      </c>
    </row>
    <row r="18" spans="1:5" ht="13.5" customHeight="1">
      <c r="A18" s="108" t="s">
        <v>49</v>
      </c>
      <c r="B18" s="109" t="s">
        <v>50</v>
      </c>
      <c r="C18" s="110"/>
      <c r="D18" s="110"/>
      <c r="E18" s="110"/>
    </row>
    <row r="19" spans="1:5" ht="13.5" customHeight="1">
      <c r="A19" s="108" t="s">
        <v>51</v>
      </c>
      <c r="B19" s="109" t="s">
        <v>52</v>
      </c>
      <c r="C19" s="110"/>
      <c r="D19" s="110"/>
      <c r="E19" s="110"/>
    </row>
    <row r="20" spans="1:5" ht="13.5" customHeight="1">
      <c r="A20" s="108" t="s">
        <v>53</v>
      </c>
      <c r="B20" s="109" t="s">
        <v>54</v>
      </c>
      <c r="C20" s="110"/>
      <c r="D20" s="110"/>
      <c r="E20" s="110"/>
    </row>
    <row r="21" spans="1:5" ht="13.5" customHeight="1">
      <c r="A21" s="108" t="s">
        <v>55</v>
      </c>
      <c r="B21" s="109" t="s">
        <v>56</v>
      </c>
      <c r="C21" s="110"/>
      <c r="D21" s="110"/>
      <c r="E21" s="110"/>
    </row>
    <row r="22" spans="1:5" ht="25.5" customHeight="1">
      <c r="A22" s="108" t="s">
        <v>57</v>
      </c>
      <c r="B22" s="109" t="s">
        <v>58</v>
      </c>
      <c r="C22" s="110"/>
      <c r="D22" s="110"/>
      <c r="E22" s="110"/>
    </row>
    <row r="23" spans="1:5" ht="12.75" customHeight="1">
      <c r="A23" s="115" t="s">
        <v>59</v>
      </c>
      <c r="B23" s="109" t="s">
        <v>60</v>
      </c>
      <c r="C23" s="110"/>
      <c r="D23" s="110"/>
      <c r="E23" s="110"/>
    </row>
    <row r="24" spans="1:5" ht="12.75" customHeight="1">
      <c r="A24" s="115" t="s">
        <v>61</v>
      </c>
      <c r="B24" s="109" t="s">
        <v>62</v>
      </c>
      <c r="C24" s="110"/>
      <c r="D24" s="110"/>
      <c r="E24" s="110"/>
    </row>
    <row r="25" spans="1:5" ht="12.75" customHeight="1">
      <c r="A25" s="115" t="s">
        <v>63</v>
      </c>
      <c r="B25" s="109" t="s">
        <v>64</v>
      </c>
      <c r="C25" s="110"/>
      <c r="D25" s="110"/>
      <c r="E25" s="110"/>
    </row>
    <row r="26" spans="1:5" ht="12.75" customHeight="1">
      <c r="A26" s="116"/>
      <c r="B26" s="112" t="s">
        <v>65</v>
      </c>
      <c r="C26" s="113"/>
      <c r="D26" s="113"/>
      <c r="E26" s="113"/>
    </row>
    <row r="27" spans="1:5" ht="12.75" customHeight="1">
      <c r="A27" s="115" t="s">
        <v>66</v>
      </c>
      <c r="B27" s="109" t="s">
        <v>67</v>
      </c>
      <c r="C27" s="113"/>
      <c r="D27" s="113"/>
      <c r="E27" s="113"/>
    </row>
    <row r="28" spans="1:5" ht="12.75" customHeight="1">
      <c r="A28" s="115" t="s">
        <v>68</v>
      </c>
      <c r="B28" s="109" t="s">
        <v>69</v>
      </c>
      <c r="C28" s="110"/>
      <c r="D28" s="110"/>
      <c r="E28" s="110"/>
    </row>
    <row r="29" spans="1:5" ht="12.75" customHeight="1">
      <c r="A29" s="116"/>
      <c r="B29" s="112" t="s">
        <v>70</v>
      </c>
      <c r="C29" s="113"/>
      <c r="D29" s="113"/>
      <c r="E29" s="113"/>
    </row>
    <row r="30" spans="1:5" ht="12.75" customHeight="1">
      <c r="A30" s="115" t="s">
        <v>106</v>
      </c>
      <c r="B30" s="109" t="s">
        <v>107</v>
      </c>
      <c r="C30" s="110"/>
      <c r="D30" s="110"/>
      <c r="E30" s="110"/>
    </row>
    <row r="31" spans="1:5" ht="12.75" customHeight="1">
      <c r="A31" s="115" t="s">
        <v>108</v>
      </c>
      <c r="B31" s="109" t="s">
        <v>109</v>
      </c>
      <c r="C31" s="110"/>
      <c r="D31" s="110"/>
      <c r="E31" s="110"/>
    </row>
    <row r="32" spans="1:5" ht="12.75" customHeight="1">
      <c r="A32" s="115" t="s">
        <v>110</v>
      </c>
      <c r="B32" s="117" t="s">
        <v>111</v>
      </c>
      <c r="C32" s="118"/>
      <c r="D32" s="118"/>
      <c r="E32" s="118"/>
    </row>
    <row r="33" spans="1:5" ht="12.75" customHeight="1">
      <c r="A33" s="115" t="s">
        <v>112</v>
      </c>
      <c r="B33" s="109" t="s">
        <v>113</v>
      </c>
      <c r="C33" s="110"/>
      <c r="D33" s="110"/>
      <c r="E33" s="110"/>
    </row>
    <row r="34" spans="1:5" ht="12.75" customHeight="1">
      <c r="A34" s="115" t="s">
        <v>114</v>
      </c>
      <c r="B34" s="109" t="s">
        <v>115</v>
      </c>
      <c r="C34" s="110"/>
      <c r="D34" s="110"/>
      <c r="E34" s="110"/>
    </row>
    <row r="35" spans="1:5" ht="12.75" customHeight="1">
      <c r="A35" s="115"/>
      <c r="B35" s="112" t="s">
        <v>116</v>
      </c>
      <c r="C35" s="113"/>
      <c r="D35" s="113"/>
      <c r="E35" s="113"/>
    </row>
    <row r="36" spans="1:5" ht="12.75" customHeight="1">
      <c r="A36" s="115" t="s">
        <v>117</v>
      </c>
      <c r="B36" s="109" t="s">
        <v>118</v>
      </c>
      <c r="C36" s="110"/>
      <c r="D36" s="110"/>
      <c r="E36" s="110"/>
    </row>
    <row r="37" spans="1:5" ht="12.75" customHeight="1">
      <c r="A37" s="115" t="s">
        <v>117</v>
      </c>
      <c r="B37" s="109" t="s">
        <v>119</v>
      </c>
      <c r="C37" s="110"/>
      <c r="D37" s="110"/>
      <c r="E37" s="110"/>
    </row>
    <row r="38" spans="1:5" ht="12.75" customHeight="1">
      <c r="A38" s="115" t="s">
        <v>117</v>
      </c>
      <c r="B38" s="109" t="s">
        <v>120</v>
      </c>
      <c r="C38" s="110"/>
      <c r="D38" s="110"/>
      <c r="E38" s="110"/>
    </row>
    <row r="39" spans="1:5" ht="12.75" customHeight="1">
      <c r="A39" s="115" t="s">
        <v>117</v>
      </c>
      <c r="B39" s="109" t="s">
        <v>121</v>
      </c>
      <c r="C39" s="110"/>
      <c r="D39" s="110"/>
      <c r="E39" s="110"/>
    </row>
    <row r="40" spans="1:5" ht="12.75" customHeight="1">
      <c r="A40" s="116"/>
      <c r="B40" s="112" t="s">
        <v>122</v>
      </c>
      <c r="C40" s="113"/>
      <c r="D40" s="113"/>
      <c r="E40" s="113"/>
    </row>
    <row r="41" spans="1:5" ht="16.5" customHeight="1">
      <c r="A41" s="119"/>
      <c r="B41" s="120" t="s">
        <v>123</v>
      </c>
      <c r="C41" s="122">
        <f>C35+C29+C17+C40</f>
        <v>3494400</v>
      </c>
      <c r="D41" s="122">
        <f>D35+D29+D17+D40</f>
        <v>3494400</v>
      </c>
      <c r="E41" s="122">
        <f>E35+E29+E17+E40</f>
        <v>1782500</v>
      </c>
    </row>
    <row r="42" spans="1:5" ht="16.5" customHeight="1">
      <c r="A42" s="108" t="s">
        <v>124</v>
      </c>
      <c r="B42" s="109" t="s">
        <v>125</v>
      </c>
      <c r="C42" s="110"/>
      <c r="D42" s="110"/>
      <c r="E42" s="110"/>
    </row>
    <row r="43" spans="1:5" ht="16.5" customHeight="1">
      <c r="A43" s="108" t="s">
        <v>126</v>
      </c>
      <c r="B43" s="109" t="s">
        <v>127</v>
      </c>
      <c r="C43" s="110"/>
      <c r="D43" s="110"/>
      <c r="E43" s="110"/>
    </row>
    <row r="44" spans="1:5" ht="26.25" customHeight="1">
      <c r="A44" s="111"/>
      <c r="B44" s="112" t="s">
        <v>71</v>
      </c>
      <c r="C44" s="113"/>
      <c r="D44" s="113"/>
      <c r="E44" s="113"/>
    </row>
    <row r="45" spans="1:5" ht="13.5" customHeight="1">
      <c r="A45" s="115" t="s">
        <v>77</v>
      </c>
      <c r="B45" s="109" t="s">
        <v>19</v>
      </c>
      <c r="C45" s="110"/>
      <c r="D45" s="110"/>
      <c r="E45" s="110"/>
    </row>
    <row r="46" spans="1:5" ht="13.5" customHeight="1">
      <c r="A46" s="115" t="s">
        <v>78</v>
      </c>
      <c r="B46" s="109" t="s">
        <v>79</v>
      </c>
      <c r="C46" s="110"/>
      <c r="D46" s="110"/>
      <c r="E46" s="110"/>
    </row>
    <row r="47" spans="1:5" ht="13.5" customHeight="1">
      <c r="A47" s="115" t="s">
        <v>80</v>
      </c>
      <c r="B47" s="109" t="s">
        <v>81</v>
      </c>
      <c r="C47" s="110"/>
      <c r="D47" s="110"/>
      <c r="E47" s="110"/>
    </row>
    <row r="48" spans="1:5" ht="13.5" customHeight="1">
      <c r="A48" s="116"/>
      <c r="B48" s="112" t="s">
        <v>84</v>
      </c>
      <c r="C48" s="113"/>
      <c r="D48" s="113"/>
      <c r="E48" s="113"/>
    </row>
    <row r="49" spans="1:5" ht="26.25" customHeight="1">
      <c r="A49" s="115" t="s">
        <v>90</v>
      </c>
      <c r="B49" s="109" t="s">
        <v>128</v>
      </c>
      <c r="C49" s="110"/>
      <c r="D49" s="110"/>
      <c r="E49" s="110"/>
    </row>
    <row r="50" spans="1:5" ht="13.5" customHeight="1">
      <c r="A50" s="115"/>
      <c r="B50" s="109" t="s">
        <v>92</v>
      </c>
      <c r="C50" s="110"/>
      <c r="D50" s="110"/>
      <c r="E50" s="110"/>
    </row>
    <row r="51" spans="1:5" ht="13.5" customHeight="1">
      <c r="A51" s="115">
        <v>272</v>
      </c>
      <c r="B51" s="109" t="s">
        <v>93</v>
      </c>
      <c r="C51" s="110"/>
      <c r="D51" s="110"/>
      <c r="E51" s="110"/>
    </row>
    <row r="52" spans="1:5" ht="13.5" customHeight="1">
      <c r="A52" s="116">
        <v>276</v>
      </c>
      <c r="B52" s="112" t="s">
        <v>94</v>
      </c>
      <c r="C52" s="113"/>
      <c r="D52" s="113"/>
      <c r="E52" s="113"/>
    </row>
    <row r="53" spans="1:5" ht="13.5" customHeight="1">
      <c r="A53" s="119"/>
      <c r="B53" s="120" t="s">
        <v>95</v>
      </c>
      <c r="C53" s="122"/>
      <c r="D53" s="122"/>
      <c r="E53" s="122"/>
    </row>
    <row r="54" spans="1:5" ht="13.5" customHeight="1">
      <c r="A54" s="119" t="s">
        <v>96</v>
      </c>
      <c r="B54" s="120" t="s">
        <v>97</v>
      </c>
      <c r="C54" s="122"/>
      <c r="D54" s="122"/>
      <c r="E54" s="122"/>
    </row>
    <row r="55" spans="1:5" ht="13.5" customHeight="1">
      <c r="A55" s="116">
        <v>277</v>
      </c>
      <c r="B55" s="112" t="s">
        <v>98</v>
      </c>
      <c r="C55" s="113">
        <f>C53+C41+C54</f>
        <v>3494400</v>
      </c>
      <c r="D55" s="113">
        <f>D53+D41+D54</f>
        <v>3494400</v>
      </c>
      <c r="E55" s="113">
        <f>E53+E41+E54</f>
        <v>1782500</v>
      </c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5" r:id="rId1"/>
  <headerFooter alignWithMargins="0">
    <oddHeader>&amp;C&amp;P/&amp;N</oddHeader>
    <oddFooter>&amp;L&amp;D&amp;C&amp;A&amp;R&amp;F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5"/>
  <sheetViews>
    <sheetView view="pageBreakPreview" zoomScale="60" zoomScaleNormal="80" zoomScalePageLayoutView="0" workbookViewId="0" topLeftCell="A13">
      <selection activeCell="E4" sqref="E4"/>
    </sheetView>
  </sheetViews>
  <sheetFormatPr defaultColWidth="8.75" defaultRowHeight="18"/>
  <cols>
    <col min="1" max="1" width="10.41015625" style="4" customWidth="1"/>
    <col min="2" max="2" width="38" style="4" customWidth="1"/>
    <col min="3" max="3" width="10.33203125" style="4" customWidth="1"/>
    <col min="4" max="4" width="14" style="4" customWidth="1"/>
    <col min="5" max="5" width="16.91015625" style="4" customWidth="1"/>
    <col min="6" max="16384" width="8.75" style="4" customWidth="1"/>
  </cols>
  <sheetData>
    <row r="1" spans="1:5" ht="12.75">
      <c r="A1" s="11"/>
      <c r="B1" s="11"/>
      <c r="C1" s="11" t="s">
        <v>195</v>
      </c>
      <c r="D1" s="11" t="s">
        <v>195</v>
      </c>
      <c r="E1" s="11" t="s">
        <v>195</v>
      </c>
    </row>
    <row r="2" spans="1:4" ht="12.75">
      <c r="A2" s="13">
        <v>841907</v>
      </c>
      <c r="B2" s="199" t="s">
        <v>210</v>
      </c>
      <c r="C2" s="199"/>
      <c r="D2" s="199"/>
    </row>
    <row r="3" spans="1:5" ht="12.75">
      <c r="A3" s="13">
        <v>18030</v>
      </c>
      <c r="B3" s="35" t="s">
        <v>18</v>
      </c>
      <c r="C3" s="35" t="s">
        <v>191</v>
      </c>
      <c r="D3" s="35" t="s">
        <v>217</v>
      </c>
      <c r="E3" s="35" t="s">
        <v>232</v>
      </c>
    </row>
    <row r="4" spans="1:5" ht="18" customHeight="1">
      <c r="A4" s="18" t="s">
        <v>23</v>
      </c>
      <c r="B4" s="19" t="s">
        <v>24</v>
      </c>
      <c r="C4" s="125"/>
      <c r="D4" s="125"/>
      <c r="E4" s="125"/>
    </row>
    <row r="5" spans="1:5" ht="24.75" customHeight="1">
      <c r="A5" s="18" t="s">
        <v>25</v>
      </c>
      <c r="B5" s="19" t="s">
        <v>26</v>
      </c>
      <c r="C5" s="125"/>
      <c r="D5" s="125"/>
      <c r="E5" s="125"/>
    </row>
    <row r="6" spans="1:5" ht="24.75" customHeight="1">
      <c r="A6" s="18" t="s">
        <v>27</v>
      </c>
      <c r="B6" s="19" t="s">
        <v>28</v>
      </c>
      <c r="C6" s="125"/>
      <c r="D6" s="125"/>
      <c r="E6" s="125"/>
    </row>
    <row r="7" spans="1:5" ht="24.75" customHeight="1">
      <c r="A7" s="18" t="s">
        <v>29</v>
      </c>
      <c r="B7" s="19" t="s">
        <v>30</v>
      </c>
      <c r="C7" s="125"/>
      <c r="D7" s="125"/>
      <c r="E7" s="125"/>
    </row>
    <row r="8" spans="1:5" ht="24.75" customHeight="1">
      <c r="A8" s="18" t="s">
        <v>31</v>
      </c>
      <c r="B8" s="19" t="s">
        <v>32</v>
      </c>
      <c r="C8" s="125"/>
      <c r="D8" s="125"/>
      <c r="E8" s="125"/>
    </row>
    <row r="9" spans="1:5" ht="12.75">
      <c r="A9" s="18" t="s">
        <v>33</v>
      </c>
      <c r="B9" s="19" t="s">
        <v>34</v>
      </c>
      <c r="C9" s="125"/>
      <c r="D9" s="125"/>
      <c r="E9" s="125"/>
    </row>
    <row r="10" spans="1:5" ht="12.75">
      <c r="A10" s="21" t="s">
        <v>35</v>
      </c>
      <c r="B10" s="22" t="s">
        <v>36</v>
      </c>
      <c r="C10" s="79">
        <f>SUM(C4:C9)</f>
        <v>0</v>
      </c>
      <c r="D10" s="79">
        <f>SUM(D4:D9)</f>
        <v>0</v>
      </c>
      <c r="E10" s="79">
        <f>SUM(E4:E9)</f>
        <v>0</v>
      </c>
    </row>
    <row r="11" spans="1:5" ht="12.75">
      <c r="A11" s="18" t="s">
        <v>37</v>
      </c>
      <c r="B11" s="19" t="s">
        <v>38</v>
      </c>
      <c r="C11" s="125"/>
      <c r="D11" s="125"/>
      <c r="E11" s="125"/>
    </row>
    <row r="12" spans="1:5" ht="12.75">
      <c r="A12" s="18" t="s">
        <v>39</v>
      </c>
      <c r="B12" s="19" t="s">
        <v>40</v>
      </c>
      <c r="C12" s="125"/>
      <c r="D12" s="125"/>
      <c r="E12" s="125"/>
    </row>
    <row r="13" spans="1:5" ht="12.75">
      <c r="A13" s="18" t="s">
        <v>41</v>
      </c>
      <c r="B13" s="19" t="s">
        <v>42</v>
      </c>
      <c r="C13" s="125"/>
      <c r="D13" s="125"/>
      <c r="E13" s="125"/>
    </row>
    <row r="14" spans="1:5" ht="12.75">
      <c r="A14" s="18" t="s">
        <v>43</v>
      </c>
      <c r="B14" s="19" t="s">
        <v>44</v>
      </c>
      <c r="C14" s="125"/>
      <c r="D14" s="125"/>
      <c r="E14" s="125"/>
    </row>
    <row r="15" spans="1:5" ht="12.75">
      <c r="A15" s="18" t="s">
        <v>45</v>
      </c>
      <c r="B15" s="19" t="s">
        <v>46</v>
      </c>
      <c r="C15" s="125"/>
      <c r="D15" s="125"/>
      <c r="E15" s="125"/>
    </row>
    <row r="16" spans="1:5" ht="12.75">
      <c r="A16" s="18" t="s">
        <v>45</v>
      </c>
      <c r="B16" s="19" t="s">
        <v>47</v>
      </c>
      <c r="C16" s="125"/>
      <c r="D16" s="125"/>
      <c r="E16" s="125"/>
    </row>
    <row r="17" spans="1:5" ht="25.5">
      <c r="A17" s="21"/>
      <c r="B17" s="22" t="s">
        <v>48</v>
      </c>
      <c r="C17" s="79">
        <f>SUM(C11:C16)</f>
        <v>0</v>
      </c>
      <c r="D17" s="79">
        <f>SUM(D11:D16)</f>
        <v>0</v>
      </c>
      <c r="E17" s="79">
        <f>SUM(E11:E16)</f>
        <v>0</v>
      </c>
    </row>
    <row r="18" spans="1:5" ht="12.75">
      <c r="A18" s="18" t="s">
        <v>49</v>
      </c>
      <c r="B18" s="19" t="s">
        <v>50</v>
      </c>
      <c r="C18" s="125"/>
      <c r="D18" s="125"/>
      <c r="E18" s="125"/>
    </row>
    <row r="19" spans="1:5" ht="12.75">
      <c r="A19" s="18" t="s">
        <v>51</v>
      </c>
      <c r="B19" s="19" t="s">
        <v>52</v>
      </c>
      <c r="C19" s="125"/>
      <c r="D19" s="125"/>
      <c r="E19" s="125"/>
    </row>
    <row r="20" spans="1:5" ht="12.75">
      <c r="A20" s="18" t="s">
        <v>53</v>
      </c>
      <c r="B20" s="19" t="s">
        <v>54</v>
      </c>
      <c r="C20" s="125"/>
      <c r="D20" s="125"/>
      <c r="E20" s="125"/>
    </row>
    <row r="21" spans="1:5" ht="12.75">
      <c r="A21" s="18" t="s">
        <v>55</v>
      </c>
      <c r="B21" s="19" t="s">
        <v>56</v>
      </c>
      <c r="C21" s="125"/>
      <c r="D21" s="125"/>
      <c r="E21" s="125"/>
    </row>
    <row r="22" spans="1:5" ht="25.5">
      <c r="A22" s="18" t="s">
        <v>57</v>
      </c>
      <c r="B22" s="19" t="s">
        <v>58</v>
      </c>
      <c r="C22" s="125"/>
      <c r="D22" s="125"/>
      <c r="E22" s="125"/>
    </row>
    <row r="23" spans="1:5" ht="12.75">
      <c r="A23" s="26" t="s">
        <v>59</v>
      </c>
      <c r="B23" s="19" t="s">
        <v>60</v>
      </c>
      <c r="C23" s="126"/>
      <c r="D23" s="126"/>
      <c r="E23" s="126"/>
    </row>
    <row r="24" spans="1:5" ht="12.75">
      <c r="A24" s="26" t="s">
        <v>61</v>
      </c>
      <c r="B24" s="19" t="s">
        <v>62</v>
      </c>
      <c r="C24" s="126"/>
      <c r="D24" s="126"/>
      <c r="E24" s="126"/>
    </row>
    <row r="25" spans="1:5" ht="12.75">
      <c r="A25" s="26" t="s">
        <v>63</v>
      </c>
      <c r="B25" s="19" t="s">
        <v>64</v>
      </c>
      <c r="C25" s="126"/>
      <c r="D25" s="126"/>
      <c r="E25" s="126"/>
    </row>
    <row r="26" spans="1:5" ht="12.75">
      <c r="A26" s="16"/>
      <c r="B26" s="22" t="s">
        <v>65</v>
      </c>
      <c r="C26" s="127">
        <f>SUM(C18:C25)</f>
        <v>0</v>
      </c>
      <c r="D26" s="127">
        <f>SUM(D18:D25)</f>
        <v>0</v>
      </c>
      <c r="E26" s="127">
        <f>SUM(E18:E25)</f>
        <v>0</v>
      </c>
    </row>
    <row r="27" spans="1:5" ht="12.75">
      <c r="A27" s="26" t="s">
        <v>66</v>
      </c>
      <c r="B27" s="19" t="s">
        <v>67</v>
      </c>
      <c r="C27" s="127"/>
      <c r="D27" s="127"/>
      <c r="E27" s="127"/>
    </row>
    <row r="28" spans="1:5" ht="12.75">
      <c r="A28" s="26" t="s">
        <v>68</v>
      </c>
      <c r="B28" s="19" t="s">
        <v>69</v>
      </c>
      <c r="C28" s="126"/>
      <c r="D28" s="126"/>
      <c r="E28" s="126"/>
    </row>
    <row r="29" spans="1:5" ht="12.75">
      <c r="A29" s="16"/>
      <c r="B29" s="22" t="s">
        <v>70</v>
      </c>
      <c r="C29" s="127">
        <f>SUM(C26+C27+C28)</f>
        <v>0</v>
      </c>
      <c r="D29" s="127">
        <f>SUM(D26+D27+D28)</f>
        <v>0</v>
      </c>
      <c r="E29" s="127">
        <f>SUM(E26+E27+E28)</f>
        <v>0</v>
      </c>
    </row>
    <row r="30" spans="1:5" ht="12.75">
      <c r="A30" s="26" t="s">
        <v>106</v>
      </c>
      <c r="B30" s="19" t="s">
        <v>107</v>
      </c>
      <c r="C30" s="126"/>
      <c r="D30" s="126"/>
      <c r="E30" s="126"/>
    </row>
    <row r="31" spans="1:5" ht="12.75">
      <c r="A31" s="26" t="s">
        <v>108</v>
      </c>
      <c r="B31" s="19" t="s">
        <v>109</v>
      </c>
      <c r="C31" s="126"/>
      <c r="D31" s="126"/>
      <c r="E31" s="126"/>
    </row>
    <row r="32" spans="1:5" ht="12.75">
      <c r="A32" s="26" t="s">
        <v>110</v>
      </c>
      <c r="B32" s="50" t="s">
        <v>111</v>
      </c>
      <c r="C32" s="128"/>
      <c r="D32" s="128"/>
      <c r="E32" s="128"/>
    </row>
    <row r="33" spans="1:5" ht="12.75">
      <c r="A33" s="26" t="s">
        <v>112</v>
      </c>
      <c r="B33" s="19" t="s">
        <v>113</v>
      </c>
      <c r="C33" s="126"/>
      <c r="D33" s="126"/>
      <c r="E33" s="126"/>
    </row>
    <row r="34" spans="1:5" ht="12.75">
      <c r="A34" s="26" t="s">
        <v>114</v>
      </c>
      <c r="B34" s="19" t="s">
        <v>115</v>
      </c>
      <c r="C34" s="126"/>
      <c r="D34" s="126"/>
      <c r="E34" s="126"/>
    </row>
    <row r="35" spans="1:5" ht="12.75">
      <c r="A35" s="26"/>
      <c r="B35" s="22" t="s">
        <v>116</v>
      </c>
      <c r="C35" s="127">
        <f>SUM(C30:C34)</f>
        <v>0</v>
      </c>
      <c r="D35" s="127">
        <f>SUM(D30:D34)</f>
        <v>0</v>
      </c>
      <c r="E35" s="127">
        <f>SUM(E30:E34)</f>
        <v>0</v>
      </c>
    </row>
    <row r="36" spans="1:5" ht="12.75">
      <c r="A36" s="26" t="s">
        <v>117</v>
      </c>
      <c r="B36" s="19" t="s">
        <v>118</v>
      </c>
      <c r="C36" s="126"/>
      <c r="D36" s="126"/>
      <c r="E36" s="126"/>
    </row>
    <row r="37" spans="1:5" ht="12.75">
      <c r="A37" s="26" t="s">
        <v>117</v>
      </c>
      <c r="B37" s="19" t="s">
        <v>119</v>
      </c>
      <c r="C37" s="126"/>
      <c r="D37" s="126"/>
      <c r="E37" s="126"/>
    </row>
    <row r="38" spans="1:5" ht="12.75">
      <c r="A38" s="26" t="s">
        <v>117</v>
      </c>
      <c r="B38" s="19" t="s">
        <v>120</v>
      </c>
      <c r="C38" s="125"/>
      <c r="D38" s="125"/>
      <c r="E38" s="125"/>
    </row>
    <row r="39" spans="1:5" ht="12.75">
      <c r="A39" s="26" t="s">
        <v>117</v>
      </c>
      <c r="B39" s="19" t="s">
        <v>121</v>
      </c>
      <c r="C39" s="125"/>
      <c r="D39" s="125"/>
      <c r="E39" s="125"/>
    </row>
    <row r="40" spans="1:5" ht="12.75">
      <c r="A40" s="16"/>
      <c r="B40" s="22" t="s">
        <v>122</v>
      </c>
      <c r="C40" s="103">
        <f>SUM(C36:C39)</f>
        <v>0</v>
      </c>
      <c r="D40" s="103">
        <f>SUM(D36:D39)</f>
        <v>0</v>
      </c>
      <c r="E40" s="103">
        <f>SUM(E36:E39)</f>
        <v>0</v>
      </c>
    </row>
    <row r="41" spans="1:5" ht="12.75">
      <c r="A41" s="30"/>
      <c r="B41" s="31" t="s">
        <v>123</v>
      </c>
      <c r="C41" s="129">
        <f>C35+C29+C17+C40</f>
        <v>0</v>
      </c>
      <c r="D41" s="129">
        <f>D35+D29+D17+D40</f>
        <v>0</v>
      </c>
      <c r="E41" s="129">
        <f>E35+E29+E17+E40</f>
        <v>0</v>
      </c>
    </row>
    <row r="42" spans="1:5" ht="12.75">
      <c r="A42" s="18" t="s">
        <v>124</v>
      </c>
      <c r="B42" s="19" t="s">
        <v>125</v>
      </c>
      <c r="C42" s="130"/>
      <c r="D42" s="130"/>
      <c r="E42" s="130"/>
    </row>
    <row r="43" spans="1:5" ht="15" customHeight="1">
      <c r="A43" s="18" t="s">
        <v>126</v>
      </c>
      <c r="B43" s="19" t="s">
        <v>127</v>
      </c>
      <c r="C43" s="130"/>
      <c r="D43" s="130"/>
      <c r="E43" s="130"/>
    </row>
    <row r="44" spans="1:5" ht="25.5">
      <c r="A44" s="21"/>
      <c r="B44" s="22" t="s">
        <v>71</v>
      </c>
      <c r="C44" s="103">
        <f>SUM(C42:C43)</f>
        <v>0</v>
      </c>
      <c r="D44" s="103">
        <f>SUM(D42:D43)</f>
        <v>0</v>
      </c>
      <c r="E44" s="103">
        <f>SUM(E42:E43)</f>
        <v>0</v>
      </c>
    </row>
    <row r="45" spans="1:5" ht="12.75">
      <c r="A45" s="26" t="s">
        <v>77</v>
      </c>
      <c r="B45" s="19" t="s">
        <v>19</v>
      </c>
      <c r="C45" s="130"/>
      <c r="D45" s="130"/>
      <c r="E45" s="130"/>
    </row>
    <row r="46" spans="1:5" ht="12.75">
      <c r="A46" s="26" t="s">
        <v>78</v>
      </c>
      <c r="B46" s="19" t="s">
        <v>79</v>
      </c>
      <c r="C46" s="130"/>
      <c r="D46" s="130"/>
      <c r="E46" s="130"/>
    </row>
    <row r="47" spans="1:5" ht="12.75">
      <c r="A47" s="26" t="s">
        <v>80</v>
      </c>
      <c r="B47" s="19" t="s">
        <v>81</v>
      </c>
      <c r="C47" s="130"/>
      <c r="D47" s="130"/>
      <c r="E47" s="130"/>
    </row>
    <row r="48" spans="1:5" ht="12.75">
      <c r="A48" s="16"/>
      <c r="B48" s="22" t="s">
        <v>84</v>
      </c>
      <c r="C48" s="103">
        <f>SUM(C45:C47)</f>
        <v>0</v>
      </c>
      <c r="D48" s="103">
        <f>SUM(D45:D47)</f>
        <v>0</v>
      </c>
      <c r="E48" s="103">
        <f>SUM(E45:E47)</f>
        <v>0</v>
      </c>
    </row>
    <row r="49" spans="1:5" ht="25.5">
      <c r="A49" s="26" t="s">
        <v>90</v>
      </c>
      <c r="B49" s="19" t="s">
        <v>128</v>
      </c>
      <c r="C49" s="130"/>
      <c r="D49" s="130"/>
      <c r="E49" s="130"/>
    </row>
    <row r="50" spans="1:5" ht="25.5">
      <c r="A50" s="26"/>
      <c r="B50" s="19" t="s">
        <v>92</v>
      </c>
      <c r="C50" s="130"/>
      <c r="D50" s="130"/>
      <c r="E50" s="130"/>
    </row>
    <row r="51" spans="1:5" ht="12.75">
      <c r="A51" s="26">
        <v>272</v>
      </c>
      <c r="B51" s="19" t="s">
        <v>93</v>
      </c>
      <c r="C51" s="130"/>
      <c r="D51" s="130"/>
      <c r="E51" s="130"/>
    </row>
    <row r="52" spans="1:5" ht="12.75">
      <c r="A52" s="16">
        <v>276</v>
      </c>
      <c r="B52" s="22" t="s">
        <v>94</v>
      </c>
      <c r="C52" s="103">
        <f>SUM(C49:C51)</f>
        <v>0</v>
      </c>
      <c r="D52" s="103">
        <f>SUM(D49:D51)</f>
        <v>0</v>
      </c>
      <c r="E52" s="103">
        <f>SUM(E49:E51)</f>
        <v>0</v>
      </c>
    </row>
    <row r="53" spans="1:5" ht="12.75">
      <c r="A53" s="30"/>
      <c r="B53" s="31" t="s">
        <v>95</v>
      </c>
      <c r="C53" s="129">
        <f>C48+C52+C44</f>
        <v>0</v>
      </c>
      <c r="D53" s="129">
        <f>D48+D52+D44</f>
        <v>0</v>
      </c>
      <c r="E53" s="129">
        <f>E48+E52+E44</f>
        <v>0</v>
      </c>
    </row>
    <row r="54" spans="1:5" ht="12.75">
      <c r="A54" s="30" t="s">
        <v>96</v>
      </c>
      <c r="B54" s="31" t="s">
        <v>97</v>
      </c>
      <c r="C54" s="171">
        <v>171981058</v>
      </c>
      <c r="D54" s="171">
        <v>171981058</v>
      </c>
      <c r="E54" s="171">
        <v>171981058</v>
      </c>
    </row>
    <row r="55" spans="1:5" ht="12.75">
      <c r="A55" s="16">
        <v>277</v>
      </c>
      <c r="B55" s="22" t="s">
        <v>98</v>
      </c>
      <c r="C55" s="103">
        <f>C53+C41+C54</f>
        <v>171981058</v>
      </c>
      <c r="D55" s="103">
        <f>D53+D41+D54</f>
        <v>171981058</v>
      </c>
      <c r="E55" s="103">
        <f>E53+E41+E54</f>
        <v>171981058</v>
      </c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4" r:id="rId1"/>
  <headerFooter alignWithMargins="0">
    <oddHeader>&amp;L&amp;A</oddHeader>
    <oddFooter>&amp;L&amp;D&amp;C&amp;A&amp;R&amp;F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59"/>
  <sheetViews>
    <sheetView view="pageBreakPreview" zoomScale="60" zoomScalePageLayoutView="0" workbookViewId="0" topLeftCell="A31">
      <selection activeCell="E26" sqref="E26"/>
    </sheetView>
  </sheetViews>
  <sheetFormatPr defaultColWidth="8.66015625" defaultRowHeight="18"/>
  <cols>
    <col min="2" max="2" width="37" style="0" customWidth="1"/>
    <col min="3" max="3" width="11.66015625" style="0" customWidth="1"/>
    <col min="4" max="4" width="13.75" style="0" customWidth="1"/>
    <col min="5" max="5" width="15.25" style="0" customWidth="1"/>
  </cols>
  <sheetData>
    <row r="1" spans="1:5" ht="18.75">
      <c r="A1" s="11"/>
      <c r="B1" s="11"/>
      <c r="C1" s="12" t="s">
        <v>195</v>
      </c>
      <c r="D1" s="12" t="s">
        <v>195</v>
      </c>
      <c r="E1" s="12" t="s">
        <v>195</v>
      </c>
    </row>
    <row r="2" spans="1:5" ht="18.75">
      <c r="A2" s="13">
        <v>841163</v>
      </c>
      <c r="B2" s="14" t="s">
        <v>210</v>
      </c>
      <c r="C2" s="15"/>
      <c r="D2" s="15"/>
      <c r="E2" s="15"/>
    </row>
    <row r="3" spans="1:5" ht="18.75">
      <c r="A3" s="13" t="s">
        <v>204</v>
      </c>
      <c r="B3" s="16" t="s">
        <v>203</v>
      </c>
      <c r="C3" s="17" t="s">
        <v>191</v>
      </c>
      <c r="D3" s="17" t="s">
        <v>217</v>
      </c>
      <c r="E3" s="17" t="s">
        <v>232</v>
      </c>
    </row>
    <row r="4" spans="1:5" ht="24.75" customHeight="1">
      <c r="A4" s="18" t="s">
        <v>23</v>
      </c>
      <c r="B4" s="19" t="s">
        <v>24</v>
      </c>
      <c r="C4" s="20"/>
      <c r="D4" s="20"/>
      <c r="E4" s="20"/>
    </row>
    <row r="5" spans="1:5" ht="24.75" customHeight="1">
      <c r="A5" s="18" t="s">
        <v>25</v>
      </c>
      <c r="B5" s="19" t="s">
        <v>26</v>
      </c>
      <c r="C5" s="20"/>
      <c r="D5" s="20"/>
      <c r="E5" s="20"/>
    </row>
    <row r="6" spans="1:5" ht="24.75" customHeight="1">
      <c r="A6" s="18" t="s">
        <v>27</v>
      </c>
      <c r="B6" s="19" t="s">
        <v>28</v>
      </c>
      <c r="C6" s="20"/>
      <c r="D6" s="20"/>
      <c r="E6" s="20"/>
    </row>
    <row r="7" spans="1:5" ht="24.75" customHeight="1">
      <c r="A7" s="18" t="s">
        <v>29</v>
      </c>
      <c r="B7" s="19" t="s">
        <v>30</v>
      </c>
      <c r="C7" s="20"/>
      <c r="D7" s="20"/>
      <c r="E7" s="20"/>
    </row>
    <row r="8" spans="1:5" ht="24.75" customHeight="1">
      <c r="A8" s="18" t="s">
        <v>31</v>
      </c>
      <c r="B8" s="19" t="s">
        <v>32</v>
      </c>
      <c r="C8" s="20"/>
      <c r="D8" s="20"/>
      <c r="E8" s="20"/>
    </row>
    <row r="9" spans="1:5" ht="24.75" customHeight="1">
      <c r="A9" s="18" t="s">
        <v>33</v>
      </c>
      <c r="B9" s="19" t="s">
        <v>34</v>
      </c>
      <c r="C9" s="20"/>
      <c r="D9" s="20"/>
      <c r="E9" s="20"/>
    </row>
    <row r="10" spans="1:5" ht="24.75" customHeight="1">
      <c r="A10" s="21" t="s">
        <v>35</v>
      </c>
      <c r="B10" s="22" t="s">
        <v>36</v>
      </c>
      <c r="C10" s="23"/>
      <c r="D10" s="23"/>
      <c r="E10" s="23"/>
    </row>
    <row r="11" spans="1:5" ht="24.75" customHeight="1">
      <c r="A11" s="18" t="s">
        <v>37</v>
      </c>
      <c r="B11" s="19" t="s">
        <v>38</v>
      </c>
      <c r="C11" s="20"/>
      <c r="D11" s="20"/>
      <c r="E11" s="20"/>
    </row>
    <row r="12" spans="1:5" ht="24.75" customHeight="1">
      <c r="A12" s="18" t="s">
        <v>39</v>
      </c>
      <c r="B12" s="19" t="s">
        <v>40</v>
      </c>
      <c r="C12" s="20"/>
      <c r="D12" s="20"/>
      <c r="E12" s="20"/>
    </row>
    <row r="13" spans="1:5" ht="24.75" customHeight="1">
      <c r="A13" s="18" t="s">
        <v>41</v>
      </c>
      <c r="B13" s="19" t="s">
        <v>42</v>
      </c>
      <c r="C13" s="20"/>
      <c r="D13" s="20"/>
      <c r="E13" s="20"/>
    </row>
    <row r="14" spans="1:5" ht="24.75" customHeight="1">
      <c r="A14" s="18" t="s">
        <v>43</v>
      </c>
      <c r="B14" s="19" t="s">
        <v>44</v>
      </c>
      <c r="C14" s="132">
        <v>0</v>
      </c>
      <c r="D14" s="132">
        <v>0</v>
      </c>
      <c r="E14" s="132">
        <v>0</v>
      </c>
    </row>
    <row r="15" spans="1:5" ht="24.75" customHeight="1">
      <c r="A15" s="18" t="s">
        <v>45</v>
      </c>
      <c r="B15" s="19" t="s">
        <v>46</v>
      </c>
      <c r="C15" s="20"/>
      <c r="D15" s="20"/>
      <c r="E15" s="20"/>
    </row>
    <row r="16" spans="1:5" ht="24.75" customHeight="1">
      <c r="A16" s="18" t="s">
        <v>45</v>
      </c>
      <c r="B16" s="19" t="s">
        <v>47</v>
      </c>
      <c r="C16" s="20"/>
      <c r="D16" s="20"/>
      <c r="E16" s="20"/>
    </row>
    <row r="17" spans="1:5" ht="20.25" customHeight="1">
      <c r="A17" s="21"/>
      <c r="B17" s="22" t="s">
        <v>48</v>
      </c>
      <c r="C17" s="23">
        <f>SUM(C11:C16)</f>
        <v>0</v>
      </c>
      <c r="D17" s="23">
        <f>SUM(D11:D16)</f>
        <v>0</v>
      </c>
      <c r="E17" s="23">
        <f>SUM(E11:E16)</f>
        <v>0</v>
      </c>
    </row>
    <row r="18" spans="1:5" ht="20.25" customHeight="1">
      <c r="A18" s="18" t="s">
        <v>23</v>
      </c>
      <c r="B18" s="19" t="s">
        <v>24</v>
      </c>
      <c r="C18" s="20"/>
      <c r="D18" s="20"/>
      <c r="E18" s="20"/>
    </row>
    <row r="19" spans="1:5" ht="20.25" customHeight="1">
      <c r="A19" s="18" t="s">
        <v>25</v>
      </c>
      <c r="B19" s="19" t="s">
        <v>26</v>
      </c>
      <c r="C19" s="20"/>
      <c r="D19" s="20"/>
      <c r="E19" s="20"/>
    </row>
    <row r="20" spans="1:5" ht="20.25" customHeight="1">
      <c r="A20" s="18" t="s">
        <v>27</v>
      </c>
      <c r="B20" s="19" t="s">
        <v>28</v>
      </c>
      <c r="C20" s="20"/>
      <c r="D20" s="20"/>
      <c r="E20" s="20"/>
    </row>
    <row r="21" spans="1:5" ht="20.25" customHeight="1">
      <c r="A21" s="18" t="s">
        <v>29</v>
      </c>
      <c r="B21" s="19" t="s">
        <v>30</v>
      </c>
      <c r="C21" s="20"/>
      <c r="D21" s="20"/>
      <c r="E21" s="20"/>
    </row>
    <row r="22" spans="1:5" ht="20.25" customHeight="1">
      <c r="A22" s="18" t="s">
        <v>31</v>
      </c>
      <c r="B22" s="19" t="s">
        <v>32</v>
      </c>
      <c r="C22" s="20"/>
      <c r="D22" s="20"/>
      <c r="E22" s="20"/>
    </row>
    <row r="23" spans="1:5" ht="20.25" customHeight="1">
      <c r="A23" s="18" t="s">
        <v>33</v>
      </c>
      <c r="B23" s="19" t="s">
        <v>34</v>
      </c>
      <c r="C23" s="20"/>
      <c r="D23" s="20"/>
      <c r="E23" s="20"/>
    </row>
    <row r="24" spans="1:5" ht="20.25" customHeight="1">
      <c r="A24" s="21" t="s">
        <v>35</v>
      </c>
      <c r="B24" s="22" t="s">
        <v>36</v>
      </c>
      <c r="C24" s="20"/>
      <c r="D24" s="20"/>
      <c r="E24" s="20"/>
    </row>
    <row r="25" spans="1:5" ht="12.75" customHeight="1">
      <c r="A25" s="18" t="s">
        <v>124</v>
      </c>
      <c r="B25" s="19" t="s">
        <v>125</v>
      </c>
      <c r="C25" s="20">
        <v>143309282</v>
      </c>
      <c r="D25" s="178">
        <v>145309282</v>
      </c>
      <c r="E25" s="144">
        <v>0</v>
      </c>
    </row>
    <row r="26" spans="1:5" ht="28.5" customHeight="1">
      <c r="A26" s="21"/>
      <c r="B26" s="22" t="s">
        <v>71</v>
      </c>
      <c r="C26" s="20">
        <f>C25</f>
        <v>143309282</v>
      </c>
      <c r="D26" s="20">
        <f>D25</f>
        <v>145309282</v>
      </c>
      <c r="E26" s="20">
        <f>E25</f>
        <v>0</v>
      </c>
    </row>
    <row r="27" spans="1:5" ht="12" customHeight="1">
      <c r="A27" s="18" t="s">
        <v>49</v>
      </c>
      <c r="B27" s="19" t="s">
        <v>50</v>
      </c>
      <c r="C27" s="143"/>
      <c r="D27" s="143"/>
      <c r="E27" s="143"/>
    </row>
    <row r="28" spans="1:5" ht="12" customHeight="1">
      <c r="A28" s="18" t="s">
        <v>51</v>
      </c>
      <c r="B28" s="19" t="s">
        <v>52</v>
      </c>
      <c r="C28" s="143"/>
      <c r="D28" s="143"/>
      <c r="E28" s="143"/>
    </row>
    <row r="29" spans="1:5" ht="12" customHeight="1">
      <c r="A29" s="18" t="s">
        <v>53</v>
      </c>
      <c r="B29" s="19" t="s">
        <v>54</v>
      </c>
      <c r="C29" s="143"/>
      <c r="D29" s="143"/>
      <c r="E29" s="143"/>
    </row>
    <row r="30" spans="1:5" ht="12" customHeight="1">
      <c r="A30" s="18" t="s">
        <v>55</v>
      </c>
      <c r="B30" s="19" t="s">
        <v>56</v>
      </c>
      <c r="C30" s="143"/>
      <c r="D30" s="143"/>
      <c r="E30" s="143"/>
    </row>
    <row r="31" spans="1:5" ht="22.5" customHeight="1">
      <c r="A31" s="18" t="s">
        <v>57</v>
      </c>
      <c r="B31" s="19" t="s">
        <v>58</v>
      </c>
      <c r="C31" s="143"/>
      <c r="D31" s="143"/>
      <c r="E31" s="143"/>
    </row>
    <row r="32" spans="1:5" ht="11.25" customHeight="1">
      <c r="A32" s="26" t="s">
        <v>59</v>
      </c>
      <c r="B32" s="19" t="s">
        <v>60</v>
      </c>
      <c r="C32" s="143"/>
      <c r="D32" s="143"/>
      <c r="E32" s="143"/>
    </row>
    <row r="33" spans="1:5" ht="14.25" customHeight="1">
      <c r="A33" s="26" t="s">
        <v>61</v>
      </c>
      <c r="B33" s="19" t="s">
        <v>62</v>
      </c>
      <c r="C33" s="146"/>
      <c r="D33" s="146"/>
      <c r="E33" s="146"/>
    </row>
    <row r="34" spans="1:5" ht="14.25" customHeight="1">
      <c r="A34" s="26" t="s">
        <v>63</v>
      </c>
      <c r="B34" s="19" t="s">
        <v>64</v>
      </c>
      <c r="C34" s="144"/>
      <c r="D34" s="144"/>
      <c r="E34" s="144"/>
    </row>
    <row r="35" spans="1:5" ht="14.25" customHeight="1">
      <c r="A35" s="16"/>
      <c r="B35" s="22" t="s">
        <v>65</v>
      </c>
      <c r="C35" s="23">
        <f>SUM(C27:C34)</f>
        <v>0</v>
      </c>
      <c r="D35" s="23">
        <f>SUM(D27:D34)</f>
        <v>0</v>
      </c>
      <c r="E35" s="23">
        <f>SUM(E27:E34)</f>
        <v>0</v>
      </c>
    </row>
    <row r="36" spans="1:5" ht="14.25" customHeight="1">
      <c r="A36" s="26" t="s">
        <v>66</v>
      </c>
      <c r="B36" s="19" t="s">
        <v>67</v>
      </c>
      <c r="C36" s="147"/>
      <c r="D36" s="147"/>
      <c r="E36" s="147"/>
    </row>
    <row r="37" spans="1:5" ht="14.25" customHeight="1">
      <c r="A37" s="26" t="s">
        <v>68</v>
      </c>
      <c r="B37" s="19" t="s">
        <v>69</v>
      </c>
      <c r="C37" s="144"/>
      <c r="D37" s="144"/>
      <c r="E37" s="144"/>
    </row>
    <row r="38" spans="1:5" ht="14.25" customHeight="1">
      <c r="A38" s="16"/>
      <c r="B38" s="22" t="s">
        <v>70</v>
      </c>
      <c r="C38" s="144"/>
      <c r="D38" s="144"/>
      <c r="E38" s="144"/>
    </row>
    <row r="39" spans="1:5" ht="14.25" customHeight="1">
      <c r="A39" s="21" t="s">
        <v>197</v>
      </c>
      <c r="B39" s="22" t="s">
        <v>196</v>
      </c>
      <c r="C39" s="145"/>
      <c r="D39" s="145"/>
      <c r="E39" s="145"/>
    </row>
    <row r="40" spans="1:5" ht="14.25" customHeight="1">
      <c r="A40" s="16" t="s">
        <v>199</v>
      </c>
      <c r="B40" s="22" t="s">
        <v>72</v>
      </c>
      <c r="C40" s="23"/>
      <c r="D40" s="23"/>
      <c r="E40" s="23"/>
    </row>
    <row r="41" spans="1:5" ht="14.25" customHeight="1">
      <c r="A41" s="16" t="s">
        <v>198</v>
      </c>
      <c r="B41" s="22" t="s">
        <v>200</v>
      </c>
      <c r="C41" s="23">
        <f>C39+C40</f>
        <v>0</v>
      </c>
      <c r="D41" s="23">
        <f>D39+D40</f>
        <v>0</v>
      </c>
      <c r="E41" s="23">
        <f>E39+E40</f>
        <v>0</v>
      </c>
    </row>
    <row r="42" spans="1:5" ht="14.25" customHeight="1">
      <c r="A42" s="16" t="s">
        <v>73</v>
      </c>
      <c r="B42" s="22" t="s">
        <v>74</v>
      </c>
      <c r="C42" s="23"/>
      <c r="D42" s="23"/>
      <c r="E42" s="23"/>
    </row>
    <row r="43" spans="1:5" ht="14.25" customHeight="1">
      <c r="A43" s="16" t="s">
        <v>75</v>
      </c>
      <c r="B43" s="22" t="s">
        <v>76</v>
      </c>
      <c r="C43" s="23"/>
      <c r="D43" s="23"/>
      <c r="E43" s="23"/>
    </row>
    <row r="44" spans="1:5" ht="14.25" customHeight="1">
      <c r="A44" s="26" t="s">
        <v>77</v>
      </c>
      <c r="B44" s="19" t="s">
        <v>19</v>
      </c>
      <c r="C44" s="20"/>
      <c r="D44" s="20"/>
      <c r="E44" s="20"/>
    </row>
    <row r="45" spans="1:5" ht="14.25" customHeight="1">
      <c r="A45" s="26" t="s">
        <v>78</v>
      </c>
      <c r="B45" s="19" t="s">
        <v>79</v>
      </c>
      <c r="C45" s="20"/>
      <c r="D45" s="20"/>
      <c r="E45" s="20"/>
    </row>
    <row r="46" spans="1:5" ht="14.25" customHeight="1">
      <c r="A46" s="26" t="s">
        <v>80</v>
      </c>
      <c r="B46" s="19" t="s">
        <v>81</v>
      </c>
      <c r="C46" s="20"/>
      <c r="D46" s="20"/>
      <c r="E46" s="20"/>
    </row>
    <row r="47" spans="1:5" ht="14.25" customHeight="1">
      <c r="A47" s="26" t="s">
        <v>82</v>
      </c>
      <c r="B47" s="19" t="s">
        <v>83</v>
      </c>
      <c r="C47" s="20"/>
      <c r="D47" s="20"/>
      <c r="E47" s="20"/>
    </row>
    <row r="48" spans="1:5" ht="14.25" customHeight="1">
      <c r="A48" s="16"/>
      <c r="B48" s="22" t="s">
        <v>84</v>
      </c>
      <c r="C48" s="23">
        <f>SUM(C44:C47)</f>
        <v>0</v>
      </c>
      <c r="D48" s="23">
        <f>SUM(D44:D47)</f>
        <v>0</v>
      </c>
      <c r="E48" s="23">
        <f>SUM(E44:E47)</f>
        <v>0</v>
      </c>
    </row>
    <row r="49" spans="1:5" ht="12.75" customHeight="1">
      <c r="A49" s="16" t="s">
        <v>85</v>
      </c>
      <c r="B49" s="22" t="s">
        <v>86</v>
      </c>
      <c r="C49" s="29"/>
      <c r="D49" s="29"/>
      <c r="E49" s="29"/>
    </row>
    <row r="50" spans="1:5" ht="12.75" customHeight="1">
      <c r="A50" s="16"/>
      <c r="B50" s="22" t="s">
        <v>87</v>
      </c>
      <c r="C50" s="29"/>
      <c r="D50" s="29"/>
      <c r="E50" s="29"/>
    </row>
    <row r="51" spans="1:5" ht="12.75" customHeight="1">
      <c r="A51" s="16">
        <v>965142</v>
      </c>
      <c r="B51" s="22" t="s">
        <v>88</v>
      </c>
      <c r="C51" s="133"/>
      <c r="D51" s="133"/>
      <c r="E51" s="133"/>
    </row>
    <row r="52" spans="1:5" ht="12.75" customHeight="1">
      <c r="A52" s="16"/>
      <c r="B52" s="22" t="s">
        <v>89</v>
      </c>
      <c r="C52" s="23">
        <f>SUM(C49:C51)</f>
        <v>0</v>
      </c>
      <c r="D52" s="23">
        <f>SUM(D49:D51)</f>
        <v>0</v>
      </c>
      <c r="E52" s="23">
        <f>SUM(E49:E51)</f>
        <v>0</v>
      </c>
    </row>
    <row r="53" spans="1:5" ht="21" customHeight="1">
      <c r="A53" s="26" t="s">
        <v>90</v>
      </c>
      <c r="B53" s="19" t="s">
        <v>91</v>
      </c>
      <c r="C53" s="20"/>
      <c r="D53" s="20"/>
      <c r="E53" s="20"/>
    </row>
    <row r="54" spans="1:5" ht="21" customHeight="1">
      <c r="A54" s="26"/>
      <c r="B54" s="19" t="s">
        <v>92</v>
      </c>
      <c r="C54" s="20"/>
      <c r="D54" s="20"/>
      <c r="E54" s="20"/>
    </row>
    <row r="55" spans="1:5" ht="12.75" customHeight="1">
      <c r="A55" s="26">
        <v>272</v>
      </c>
      <c r="B55" s="19" t="s">
        <v>93</v>
      </c>
      <c r="C55" s="20"/>
      <c r="D55" s="20"/>
      <c r="E55" s="20"/>
    </row>
    <row r="56" spans="1:5" ht="12.75" customHeight="1">
      <c r="A56" s="16">
        <v>276</v>
      </c>
      <c r="B56" s="22" t="s">
        <v>94</v>
      </c>
      <c r="C56" s="23"/>
      <c r="D56" s="23"/>
      <c r="E56" s="23"/>
    </row>
    <row r="57" spans="1:5" ht="12.75" customHeight="1">
      <c r="A57" s="30"/>
      <c r="B57" s="31" t="s">
        <v>95</v>
      </c>
      <c r="C57" s="27"/>
      <c r="D57" s="27"/>
      <c r="E57" s="27"/>
    </row>
    <row r="58" spans="1:5" ht="12.75" customHeight="1">
      <c r="A58" s="30" t="s">
        <v>96</v>
      </c>
      <c r="B58" s="31" t="s">
        <v>97</v>
      </c>
      <c r="C58" s="32"/>
      <c r="D58" s="32"/>
      <c r="E58" s="32"/>
    </row>
    <row r="59" spans="1:5" ht="23.25" customHeight="1">
      <c r="A59" s="16">
        <v>277</v>
      </c>
      <c r="B59" s="22" t="s">
        <v>98</v>
      </c>
      <c r="C59" s="23">
        <f>C41+C17+C58+C48+C52+C42+C35+C43+C38+C26</f>
        <v>143309282</v>
      </c>
      <c r="D59" s="23">
        <f>D41+D17+D58+D48+D52+D42+D35+D43+D38+D26</f>
        <v>145309282</v>
      </c>
      <c r="E59" s="23">
        <f>E41+E17+E58+E48+E52+E42+E35+E43+E38+E26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E69"/>
  <sheetViews>
    <sheetView tabSelected="1" view="pageBreakPreview" zoomScale="60" zoomScalePageLayoutView="0" workbookViewId="0" topLeftCell="A25">
      <selection activeCell="E24" sqref="E24"/>
    </sheetView>
  </sheetViews>
  <sheetFormatPr defaultColWidth="8.75" defaultRowHeight="18"/>
  <cols>
    <col min="1" max="1" width="8.75" style="4" customWidth="1"/>
    <col min="2" max="2" width="43" style="4" customWidth="1"/>
    <col min="3" max="3" width="11.25" style="10" customWidth="1"/>
    <col min="4" max="4" width="13.25" style="10" customWidth="1"/>
    <col min="5" max="5" width="15.08203125" style="10" customWidth="1"/>
    <col min="6" max="16384" width="8.75" style="4" customWidth="1"/>
  </cols>
  <sheetData>
    <row r="1" spans="1:5" ht="12.75">
      <c r="A1" s="11"/>
      <c r="B1" s="11"/>
      <c r="C1" s="12" t="s">
        <v>195</v>
      </c>
      <c r="D1" s="12" t="s">
        <v>195</v>
      </c>
      <c r="E1" s="12" t="s">
        <v>195</v>
      </c>
    </row>
    <row r="2" spans="1:5" ht="12.75">
      <c r="A2" s="13"/>
      <c r="B2" s="14" t="s">
        <v>210</v>
      </c>
      <c r="C2" s="15"/>
      <c r="D2" s="15"/>
      <c r="E2" s="15"/>
    </row>
    <row r="3" spans="1:5" ht="25.5">
      <c r="A3" s="13">
        <v>900020</v>
      </c>
      <c r="B3" s="184" t="s">
        <v>226</v>
      </c>
      <c r="C3" s="17" t="s">
        <v>191</v>
      </c>
      <c r="D3" s="17" t="s">
        <v>216</v>
      </c>
      <c r="E3" s="17" t="s">
        <v>238</v>
      </c>
    </row>
    <row r="4" spans="1:5" ht="15.75" customHeight="1">
      <c r="A4" s="18" t="s">
        <v>23</v>
      </c>
      <c r="B4" s="19" t="s">
        <v>24</v>
      </c>
      <c r="C4" s="20"/>
      <c r="D4" s="20"/>
      <c r="E4" s="20"/>
    </row>
    <row r="5" spans="1:5" ht="23.25" customHeight="1">
      <c r="A5" s="18" t="s">
        <v>25</v>
      </c>
      <c r="B5" s="19" t="s">
        <v>26</v>
      </c>
      <c r="C5" s="20"/>
      <c r="D5" s="20"/>
      <c r="E5" s="20"/>
    </row>
    <row r="6" spans="1:5" ht="24.75" customHeight="1">
      <c r="A6" s="18" t="s">
        <v>27</v>
      </c>
      <c r="B6" s="19" t="s">
        <v>28</v>
      </c>
      <c r="C6" s="20"/>
      <c r="D6" s="20"/>
      <c r="E6" s="20"/>
    </row>
    <row r="7" spans="1:5" ht="15" customHeight="1">
      <c r="A7" s="18" t="s">
        <v>29</v>
      </c>
      <c r="B7" s="19" t="s">
        <v>30</v>
      </c>
      <c r="C7" s="20"/>
      <c r="D7" s="20"/>
      <c r="E7" s="20"/>
    </row>
    <row r="8" spans="1:5" ht="24.75" customHeight="1">
      <c r="A8" s="18" t="s">
        <v>31</v>
      </c>
      <c r="B8" s="19" t="s">
        <v>32</v>
      </c>
      <c r="C8" s="20"/>
      <c r="D8" s="20"/>
      <c r="E8" s="20"/>
    </row>
    <row r="9" spans="1:5" ht="13.5" customHeight="1">
      <c r="A9" s="18" t="s">
        <v>33</v>
      </c>
      <c r="B9" s="19" t="s">
        <v>34</v>
      </c>
      <c r="C9" s="20"/>
      <c r="D9" s="20"/>
      <c r="E9" s="20"/>
    </row>
    <row r="10" spans="1:5" ht="13.5" customHeight="1">
      <c r="A10" s="21" t="s">
        <v>35</v>
      </c>
      <c r="B10" s="22" t="s">
        <v>36</v>
      </c>
      <c r="C10" s="23"/>
      <c r="D10" s="23"/>
      <c r="E10" s="23"/>
    </row>
    <row r="11" spans="1:5" ht="13.5" customHeight="1">
      <c r="A11" s="18" t="s">
        <v>37</v>
      </c>
      <c r="B11" s="19" t="s">
        <v>38</v>
      </c>
      <c r="C11" s="20"/>
      <c r="D11" s="20"/>
      <c r="E11" s="20"/>
    </row>
    <row r="12" spans="1:5" ht="13.5" customHeight="1">
      <c r="A12" s="18" t="s">
        <v>39</v>
      </c>
      <c r="B12" s="19" t="s">
        <v>40</v>
      </c>
      <c r="C12" s="20"/>
      <c r="D12" s="20"/>
      <c r="E12" s="20"/>
    </row>
    <row r="13" spans="1:5" ht="13.5" customHeight="1">
      <c r="A13" s="18" t="s">
        <v>41</v>
      </c>
      <c r="B13" s="19" t="s">
        <v>42</v>
      </c>
      <c r="C13" s="20"/>
      <c r="D13" s="20"/>
      <c r="E13" s="20"/>
    </row>
    <row r="14" spans="1:5" ht="13.5" customHeight="1">
      <c r="A14" s="18" t="s">
        <v>43</v>
      </c>
      <c r="B14" s="19" t="s">
        <v>44</v>
      </c>
      <c r="C14" s="20">
        <v>0</v>
      </c>
      <c r="D14" s="20">
        <v>0</v>
      </c>
      <c r="E14" s="20">
        <v>0</v>
      </c>
    </row>
    <row r="15" spans="1:5" ht="13.5" customHeight="1">
      <c r="A15" s="18" t="s">
        <v>45</v>
      </c>
      <c r="B15" s="19" t="s">
        <v>46</v>
      </c>
      <c r="C15" s="20"/>
      <c r="D15" s="20"/>
      <c r="E15" s="20"/>
    </row>
    <row r="16" spans="1:5" ht="13.5" customHeight="1">
      <c r="A16" s="18" t="s">
        <v>45</v>
      </c>
      <c r="B16" s="19" t="s">
        <v>47</v>
      </c>
      <c r="C16" s="20"/>
      <c r="D16" s="20"/>
      <c r="E16" s="20"/>
    </row>
    <row r="17" spans="1:5" ht="13.5" customHeight="1">
      <c r="A17" s="21"/>
      <c r="B17" s="22" t="s">
        <v>48</v>
      </c>
      <c r="C17" s="23">
        <f>SUM(C11:C16)</f>
        <v>0</v>
      </c>
      <c r="D17" s="23">
        <f>SUM(D11:D16)</f>
        <v>0</v>
      </c>
      <c r="E17" s="23">
        <f>SUM(E11:E16)</f>
        <v>0</v>
      </c>
    </row>
    <row r="18" spans="1:5" ht="13.5" customHeight="1">
      <c r="A18" s="18" t="s">
        <v>23</v>
      </c>
      <c r="B18" s="19" t="s">
        <v>24</v>
      </c>
      <c r="C18" s="20"/>
      <c r="D18" s="20"/>
      <c r="E18" s="20"/>
    </row>
    <row r="19" spans="1:5" ht="25.5" customHeight="1">
      <c r="A19" s="18" t="s">
        <v>25</v>
      </c>
      <c r="B19" s="19" t="s">
        <v>26</v>
      </c>
      <c r="C19" s="20"/>
      <c r="D19" s="20"/>
      <c r="E19" s="20"/>
    </row>
    <row r="20" spans="1:5" ht="25.5" customHeight="1">
      <c r="A20" s="18" t="s">
        <v>27</v>
      </c>
      <c r="B20" s="19" t="s">
        <v>28</v>
      </c>
      <c r="C20" s="20"/>
      <c r="D20" s="20"/>
      <c r="E20" s="20"/>
    </row>
    <row r="21" spans="1:5" ht="12.75">
      <c r="A21" s="18" t="s">
        <v>29</v>
      </c>
      <c r="B21" s="19" t="s">
        <v>30</v>
      </c>
      <c r="C21" s="20"/>
      <c r="D21" s="20"/>
      <c r="E21" s="20"/>
    </row>
    <row r="22" spans="1:5" ht="28.5" customHeight="1">
      <c r="A22" s="18" t="s">
        <v>31</v>
      </c>
      <c r="B22" s="19" t="s">
        <v>32</v>
      </c>
      <c r="C22" s="20"/>
      <c r="D22" s="20"/>
      <c r="E22" s="20"/>
    </row>
    <row r="23" spans="1:5" ht="13.5" customHeight="1">
      <c r="A23" s="18" t="s">
        <v>33</v>
      </c>
      <c r="B23" s="19" t="s">
        <v>34</v>
      </c>
      <c r="C23" s="20"/>
      <c r="D23" s="20"/>
      <c r="E23" s="20"/>
    </row>
    <row r="24" spans="1:5" ht="13.5" customHeight="1">
      <c r="A24" s="21" t="s">
        <v>35</v>
      </c>
      <c r="B24" s="22" t="s">
        <v>36</v>
      </c>
      <c r="C24" s="20"/>
      <c r="D24" s="20"/>
      <c r="E24" s="20"/>
    </row>
    <row r="25" spans="1:5" ht="13.5" customHeight="1">
      <c r="A25" s="18" t="s">
        <v>37</v>
      </c>
      <c r="B25" s="19" t="s">
        <v>38</v>
      </c>
      <c r="C25" s="20"/>
      <c r="D25" s="20"/>
      <c r="E25" s="20"/>
    </row>
    <row r="26" spans="1:5" ht="13.5" customHeight="1">
      <c r="A26" s="18" t="s">
        <v>39</v>
      </c>
      <c r="B26" s="19" t="s">
        <v>40</v>
      </c>
      <c r="C26" s="23"/>
      <c r="D26" s="23"/>
      <c r="E26" s="23"/>
    </row>
    <row r="27" spans="1:5" ht="13.5" customHeight="1">
      <c r="A27" s="18" t="s">
        <v>41</v>
      </c>
      <c r="B27" s="19" t="s">
        <v>42</v>
      </c>
      <c r="C27" s="23"/>
      <c r="D27" s="23"/>
      <c r="E27" s="23"/>
    </row>
    <row r="28" spans="1:5" ht="13.5" customHeight="1">
      <c r="A28" s="18" t="s">
        <v>43</v>
      </c>
      <c r="B28" s="19" t="s">
        <v>44</v>
      </c>
      <c r="C28" s="20"/>
      <c r="D28" s="20"/>
      <c r="E28" s="20"/>
    </row>
    <row r="29" spans="1:5" ht="13.5" customHeight="1">
      <c r="A29" s="18" t="s">
        <v>45</v>
      </c>
      <c r="B29" s="19" t="s">
        <v>46</v>
      </c>
      <c r="C29" s="23"/>
      <c r="D29" s="23"/>
      <c r="E29" s="23"/>
    </row>
    <row r="30" spans="1:5" ht="13.5" customHeight="1">
      <c r="A30" s="18" t="s">
        <v>45</v>
      </c>
      <c r="B30" s="19" t="s">
        <v>47</v>
      </c>
      <c r="C30" s="20"/>
      <c r="D30" s="20"/>
      <c r="E30" s="20"/>
    </row>
    <row r="31" spans="1:5" ht="18.75" customHeight="1">
      <c r="A31" s="21"/>
      <c r="B31" s="22" t="s">
        <v>48</v>
      </c>
      <c r="C31" s="20"/>
      <c r="D31" s="20"/>
      <c r="E31" s="20"/>
    </row>
    <row r="32" spans="1:5" ht="12.75" customHeight="1">
      <c r="A32" s="18" t="s">
        <v>49</v>
      </c>
      <c r="B32" s="19" t="s">
        <v>50</v>
      </c>
      <c r="C32" s="25"/>
      <c r="D32" s="173">
        <v>135000000</v>
      </c>
      <c r="E32" s="192">
        <v>77018786</v>
      </c>
    </row>
    <row r="33" spans="1:5" ht="12.75" customHeight="1">
      <c r="A33" s="18" t="s">
        <v>51</v>
      </c>
      <c r="B33" s="19" t="s">
        <v>52</v>
      </c>
      <c r="C33" s="25"/>
      <c r="D33" s="25"/>
      <c r="E33" s="192"/>
    </row>
    <row r="34" spans="1:5" ht="12.75" customHeight="1">
      <c r="A34" s="18" t="s">
        <v>53</v>
      </c>
      <c r="B34" s="19" t="s">
        <v>54</v>
      </c>
      <c r="C34" s="25"/>
      <c r="D34" s="173">
        <v>179000</v>
      </c>
      <c r="E34" s="192">
        <v>108000</v>
      </c>
    </row>
    <row r="35" spans="1:5" ht="12.75" customHeight="1">
      <c r="A35" s="18" t="s">
        <v>55</v>
      </c>
      <c r="B35" s="19" t="s">
        <v>56</v>
      </c>
      <c r="C35" s="25"/>
      <c r="D35" s="173">
        <v>6500000</v>
      </c>
      <c r="E35" s="192">
        <v>3892226</v>
      </c>
    </row>
    <row r="36" spans="1:5" ht="24.75" customHeight="1">
      <c r="A36" s="18" t="s">
        <v>57</v>
      </c>
      <c r="B36" s="19" t="s">
        <v>58</v>
      </c>
      <c r="C36" s="25"/>
      <c r="D36" s="173">
        <v>30000000</v>
      </c>
      <c r="E36" s="192">
        <v>16300636</v>
      </c>
    </row>
    <row r="37" spans="1:5" ht="14.25" customHeight="1">
      <c r="A37" s="26" t="s">
        <v>59</v>
      </c>
      <c r="B37" s="19" t="s">
        <v>60</v>
      </c>
      <c r="C37" s="25"/>
      <c r="D37" s="173">
        <v>3900000</v>
      </c>
      <c r="E37" s="192">
        <v>3122330</v>
      </c>
    </row>
    <row r="38" spans="1:5" ht="14.25" customHeight="1">
      <c r="A38" s="26" t="s">
        <v>61</v>
      </c>
      <c r="B38" s="19" t="s">
        <v>62</v>
      </c>
      <c r="C38" s="148"/>
      <c r="D38" s="181">
        <v>20000000</v>
      </c>
      <c r="E38" s="193">
        <v>1202200</v>
      </c>
    </row>
    <row r="39" spans="1:5" ht="14.25" customHeight="1">
      <c r="A39" s="26" t="s">
        <v>63</v>
      </c>
      <c r="B39" s="19" t="s">
        <v>64</v>
      </c>
      <c r="C39" s="20"/>
      <c r="D39" s="20"/>
      <c r="E39" s="144"/>
    </row>
    <row r="40" spans="1:5" ht="14.25" customHeight="1">
      <c r="A40" s="16"/>
      <c r="B40" s="22" t="s">
        <v>65</v>
      </c>
      <c r="C40" s="23">
        <f>SUM(C32:C39)</f>
        <v>0</v>
      </c>
      <c r="D40" s="182">
        <f>SUM(D32:D39)</f>
        <v>195579000</v>
      </c>
      <c r="E40" s="145">
        <f>SUM(E32:E39)</f>
        <v>101644178</v>
      </c>
    </row>
    <row r="41" spans="1:5" ht="14.25" customHeight="1">
      <c r="A41" s="26" t="s">
        <v>66</v>
      </c>
      <c r="B41" s="19" t="s">
        <v>69</v>
      </c>
      <c r="C41" s="28"/>
      <c r="D41" s="183">
        <v>650000</v>
      </c>
      <c r="E41" s="194">
        <v>554669</v>
      </c>
    </row>
    <row r="42" spans="1:5" ht="14.25" customHeight="1">
      <c r="A42" s="26" t="s">
        <v>68</v>
      </c>
      <c r="B42" s="19" t="s">
        <v>242</v>
      </c>
      <c r="C42" s="20"/>
      <c r="D42" s="20"/>
      <c r="E42" s="144">
        <v>7200</v>
      </c>
    </row>
    <row r="43" spans="1:5" ht="14.25" customHeight="1">
      <c r="A43" s="16"/>
      <c r="B43" s="22" t="s">
        <v>70</v>
      </c>
      <c r="C43" s="20">
        <f>C41</f>
        <v>0</v>
      </c>
      <c r="D43" s="178">
        <f>D41</f>
        <v>650000</v>
      </c>
      <c r="E43" s="144">
        <f>E41+E42</f>
        <v>561869</v>
      </c>
    </row>
    <row r="44" spans="1:5" ht="22.5" customHeight="1">
      <c r="A44" s="21" t="s">
        <v>197</v>
      </c>
      <c r="B44" s="22" t="s">
        <v>196</v>
      </c>
      <c r="C44" s="23"/>
      <c r="D44" s="23"/>
      <c r="E44" s="145"/>
    </row>
    <row r="45" spans="1:5" ht="22.5" customHeight="1">
      <c r="A45" s="16" t="s">
        <v>212</v>
      </c>
      <c r="B45" s="22" t="s">
        <v>213</v>
      </c>
      <c r="C45" s="23"/>
      <c r="D45" s="23"/>
      <c r="E45" s="23"/>
    </row>
    <row r="46" spans="1:5" ht="14.25" customHeight="1">
      <c r="A46" s="16" t="s">
        <v>199</v>
      </c>
      <c r="B46" s="22" t="s">
        <v>72</v>
      </c>
      <c r="C46" s="23"/>
      <c r="D46" s="23"/>
      <c r="E46" s="23"/>
    </row>
    <row r="47" spans="1:5" ht="14.25" customHeight="1">
      <c r="A47" s="16" t="s">
        <v>198</v>
      </c>
      <c r="B47" s="22" t="s">
        <v>200</v>
      </c>
      <c r="C47" s="23">
        <f>C44+C46+C45</f>
        <v>0</v>
      </c>
      <c r="D47" s="23">
        <f>D44+D46+D45</f>
        <v>0</v>
      </c>
      <c r="E47" s="23">
        <f>E44+E46+E45</f>
        <v>0</v>
      </c>
    </row>
    <row r="48" spans="1:5" ht="14.25" customHeight="1">
      <c r="A48" s="16" t="s">
        <v>73</v>
      </c>
      <c r="B48" s="22" t="s">
        <v>74</v>
      </c>
      <c r="C48" s="23"/>
      <c r="D48" s="23"/>
      <c r="E48" s="23"/>
    </row>
    <row r="49" spans="1:5" ht="14.25" customHeight="1">
      <c r="A49" s="16" t="s">
        <v>75</v>
      </c>
      <c r="B49" s="22" t="s">
        <v>76</v>
      </c>
      <c r="C49" s="23"/>
      <c r="D49" s="23"/>
      <c r="E49" s="23"/>
    </row>
    <row r="50" spans="1:5" ht="12.75" customHeight="1">
      <c r="A50" s="26" t="s">
        <v>77</v>
      </c>
      <c r="B50" s="19" t="s">
        <v>19</v>
      </c>
      <c r="C50" s="20"/>
      <c r="D50" s="20"/>
      <c r="E50" s="20"/>
    </row>
    <row r="51" spans="1:5" ht="12.75" customHeight="1">
      <c r="A51" s="26" t="s">
        <v>78</v>
      </c>
      <c r="B51" s="19" t="s">
        <v>79</v>
      </c>
      <c r="C51" s="20"/>
      <c r="D51" s="20"/>
      <c r="E51" s="20"/>
    </row>
    <row r="52" spans="1:5" ht="12.75" customHeight="1">
      <c r="A52" s="26" t="s">
        <v>80</v>
      </c>
      <c r="B52" s="19" t="s">
        <v>81</v>
      </c>
      <c r="C52" s="20"/>
      <c r="D52" s="20"/>
      <c r="E52" s="20"/>
    </row>
    <row r="53" spans="1:5" ht="12.75" customHeight="1">
      <c r="A53" s="26" t="s">
        <v>82</v>
      </c>
      <c r="B53" s="19" t="s">
        <v>83</v>
      </c>
      <c r="C53" s="20"/>
      <c r="D53" s="20"/>
      <c r="E53" s="20"/>
    </row>
    <row r="54" spans="1:5" ht="12.75" customHeight="1">
      <c r="A54" s="16"/>
      <c r="B54" s="22" t="s">
        <v>84</v>
      </c>
      <c r="C54" s="23">
        <f>SUM(C50:C53)</f>
        <v>0</v>
      </c>
      <c r="D54" s="23">
        <f>SUM(D50:D53)</f>
        <v>0</v>
      </c>
      <c r="E54" s="23">
        <f>SUM(E50:E53)</f>
        <v>0</v>
      </c>
    </row>
    <row r="55" spans="1:5" ht="12.75" customHeight="1">
      <c r="A55" s="16" t="s">
        <v>85</v>
      </c>
      <c r="B55" s="22" t="s">
        <v>86</v>
      </c>
      <c r="C55" s="29"/>
      <c r="D55" s="29"/>
      <c r="E55" s="29"/>
    </row>
    <row r="56" spans="1:5" ht="12.75" customHeight="1">
      <c r="A56" s="16"/>
      <c r="B56" s="22" t="s">
        <v>87</v>
      </c>
      <c r="C56" s="29"/>
      <c r="D56" s="29"/>
      <c r="E56" s="29"/>
    </row>
    <row r="57" spans="1:5" ht="12.75" customHeight="1">
      <c r="A57" s="16">
        <v>965142</v>
      </c>
      <c r="B57" s="22" t="s">
        <v>88</v>
      </c>
      <c r="C57" s="133"/>
      <c r="D57" s="133"/>
      <c r="E57" s="133"/>
    </row>
    <row r="58" spans="1:5" ht="12.75" customHeight="1">
      <c r="A58" s="16"/>
      <c r="B58" s="22" t="s">
        <v>89</v>
      </c>
      <c r="C58" s="23">
        <f>SUM(C55:C57)</f>
        <v>0</v>
      </c>
      <c r="D58" s="23">
        <f>SUM(D55:D57)</f>
        <v>0</v>
      </c>
      <c r="E58" s="23">
        <f>SUM(E55:E57)</f>
        <v>0</v>
      </c>
    </row>
    <row r="59" spans="1:5" ht="12.75" customHeight="1">
      <c r="A59" s="26" t="s">
        <v>90</v>
      </c>
      <c r="B59" s="19" t="s">
        <v>91</v>
      </c>
      <c r="C59" s="20"/>
      <c r="D59" s="20"/>
      <c r="E59" s="20"/>
    </row>
    <row r="60" spans="1:5" ht="12.75">
      <c r="A60" s="26"/>
      <c r="B60" s="19" t="s">
        <v>92</v>
      </c>
      <c r="C60" s="20"/>
      <c r="D60" s="20"/>
      <c r="E60" s="20"/>
    </row>
    <row r="61" spans="1:5" ht="12.75">
      <c r="A61" s="26">
        <v>272</v>
      </c>
      <c r="B61" s="19" t="s">
        <v>93</v>
      </c>
      <c r="C61" s="20"/>
      <c r="D61" s="20"/>
      <c r="E61" s="20"/>
    </row>
    <row r="62" spans="1:5" ht="12.75">
      <c r="A62" s="16">
        <v>276</v>
      </c>
      <c r="B62" s="22" t="s">
        <v>94</v>
      </c>
      <c r="C62" s="23"/>
      <c r="D62" s="23"/>
      <c r="E62" s="23"/>
    </row>
    <row r="63" spans="1:5" ht="12.75">
      <c r="A63" s="30"/>
      <c r="B63" s="31" t="s">
        <v>95</v>
      </c>
      <c r="C63" s="27"/>
      <c r="D63" s="27"/>
      <c r="E63" s="27"/>
    </row>
    <row r="64" spans="1:5" ht="12.75">
      <c r="A64" s="30" t="s">
        <v>96</v>
      </c>
      <c r="B64" s="31" t="s">
        <v>97</v>
      </c>
      <c r="C64" s="32"/>
      <c r="D64" s="32"/>
      <c r="E64" s="32"/>
    </row>
    <row r="65" spans="1:5" ht="12.75">
      <c r="A65" s="16">
        <v>277</v>
      </c>
      <c r="B65" s="22" t="s">
        <v>98</v>
      </c>
      <c r="C65" s="23">
        <f>C47+C17+C64+C54+C58+C48+C40+C49+C43</f>
        <v>0</v>
      </c>
      <c r="D65" s="182">
        <f>D47+D17+D64+D54+D58+D48+D40+D49+D43</f>
        <v>196229000</v>
      </c>
      <c r="E65" s="145">
        <f>E47+E17+E64+E54+E58+E48+E40+E49+E43</f>
        <v>102206047</v>
      </c>
    </row>
    <row r="66" spans="3:5" ht="12.75">
      <c r="C66" s="33"/>
      <c r="D66" s="33"/>
      <c r="E66" s="33"/>
    </row>
    <row r="67" spans="2:5" ht="12.75">
      <c r="B67" s="4" t="s">
        <v>99</v>
      </c>
      <c r="C67" s="33"/>
      <c r="D67" s="33"/>
      <c r="E67" s="33"/>
    </row>
    <row r="68" spans="2:5" ht="12.75">
      <c r="B68" s="4" t="s">
        <v>100</v>
      </c>
      <c r="C68" s="33"/>
      <c r="D68" s="33"/>
      <c r="E68" s="33"/>
    </row>
    <row r="69" spans="2:5" ht="12.75">
      <c r="B69" s="4" t="s">
        <v>101</v>
      </c>
      <c r="C69" s="33"/>
      <c r="D69" s="33"/>
      <c r="E69" s="33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9"/>
  <sheetViews>
    <sheetView view="pageBreakPreview" zoomScale="86" zoomScaleSheetLayoutView="86" zoomScalePageLayoutView="0" workbookViewId="0" topLeftCell="A1">
      <selection activeCell="E48" sqref="E48"/>
    </sheetView>
  </sheetViews>
  <sheetFormatPr defaultColWidth="8.75" defaultRowHeight="18"/>
  <cols>
    <col min="1" max="1" width="8.75" style="4" customWidth="1"/>
    <col min="2" max="2" width="43" style="4" customWidth="1"/>
    <col min="3" max="3" width="11.25" style="10" customWidth="1"/>
    <col min="4" max="4" width="13.25" style="10" customWidth="1"/>
    <col min="5" max="5" width="17.08203125" style="10" customWidth="1"/>
    <col min="6" max="16384" width="8.75" style="4" customWidth="1"/>
  </cols>
  <sheetData>
    <row r="1" spans="1:5" ht="12.75">
      <c r="A1" s="11"/>
      <c r="B1" s="11"/>
      <c r="C1" s="12" t="s">
        <v>195</v>
      </c>
      <c r="D1" s="12" t="s">
        <v>195</v>
      </c>
      <c r="E1" s="12" t="s">
        <v>195</v>
      </c>
    </row>
    <row r="2" spans="1:5" ht="12.75">
      <c r="A2" s="13">
        <v>841112</v>
      </c>
      <c r="B2" s="14" t="s">
        <v>210</v>
      </c>
      <c r="C2" s="15"/>
      <c r="D2" s="15"/>
      <c r="E2" s="15"/>
    </row>
    <row r="3" spans="1:5" ht="12.75">
      <c r="A3" s="13" t="s">
        <v>22</v>
      </c>
      <c r="B3" s="16" t="s">
        <v>1</v>
      </c>
      <c r="C3" s="17" t="s">
        <v>191</v>
      </c>
      <c r="D3" s="17" t="s">
        <v>216</v>
      </c>
      <c r="E3" s="17" t="s">
        <v>232</v>
      </c>
    </row>
    <row r="4" spans="1:5" ht="15.75" customHeight="1">
      <c r="A4" s="18" t="s">
        <v>23</v>
      </c>
      <c r="B4" s="19" t="s">
        <v>24</v>
      </c>
      <c r="C4" s="20"/>
      <c r="D4" s="20"/>
      <c r="E4" s="20"/>
    </row>
    <row r="5" spans="1:5" ht="23.25" customHeight="1">
      <c r="A5" s="18" t="s">
        <v>25</v>
      </c>
      <c r="B5" s="19" t="s">
        <v>26</v>
      </c>
      <c r="C5" s="20"/>
      <c r="D5" s="20"/>
      <c r="E5" s="20"/>
    </row>
    <row r="6" spans="1:5" ht="24.75" customHeight="1">
      <c r="A6" s="18" t="s">
        <v>27</v>
      </c>
      <c r="B6" s="19" t="s">
        <v>28</v>
      </c>
      <c r="C6" s="20"/>
      <c r="D6" s="20"/>
      <c r="E6" s="20"/>
    </row>
    <row r="7" spans="1:5" ht="15" customHeight="1">
      <c r="A7" s="18" t="s">
        <v>29</v>
      </c>
      <c r="B7" s="19" t="s">
        <v>30</v>
      </c>
      <c r="C7" s="20"/>
      <c r="D7" s="20"/>
      <c r="E7" s="20"/>
    </row>
    <row r="8" spans="1:5" ht="24.75" customHeight="1">
      <c r="A8" s="18" t="s">
        <v>31</v>
      </c>
      <c r="B8" s="19" t="s">
        <v>32</v>
      </c>
      <c r="C8" s="20"/>
      <c r="D8" s="20"/>
      <c r="E8" s="20"/>
    </row>
    <row r="9" spans="1:5" ht="13.5" customHeight="1">
      <c r="A9" s="18" t="s">
        <v>33</v>
      </c>
      <c r="B9" s="19" t="s">
        <v>34</v>
      </c>
      <c r="C9" s="20"/>
      <c r="D9" s="20"/>
      <c r="E9" s="20"/>
    </row>
    <row r="10" spans="1:5" ht="13.5" customHeight="1">
      <c r="A10" s="21" t="s">
        <v>35</v>
      </c>
      <c r="B10" s="22" t="s">
        <v>36</v>
      </c>
      <c r="C10" s="23"/>
      <c r="D10" s="23"/>
      <c r="E10" s="23"/>
    </row>
    <row r="11" spans="1:5" ht="13.5" customHeight="1">
      <c r="A11" s="18" t="s">
        <v>37</v>
      </c>
      <c r="B11" s="19" t="s">
        <v>38</v>
      </c>
      <c r="C11" s="20"/>
      <c r="D11" s="20"/>
      <c r="E11" s="20"/>
    </row>
    <row r="12" spans="1:5" ht="13.5" customHeight="1">
      <c r="A12" s="18" t="s">
        <v>39</v>
      </c>
      <c r="B12" s="19" t="s">
        <v>40</v>
      </c>
      <c r="C12" s="20"/>
      <c r="D12" s="20"/>
      <c r="E12" s="20"/>
    </row>
    <row r="13" spans="1:5" ht="13.5" customHeight="1">
      <c r="A13" s="18" t="s">
        <v>41</v>
      </c>
      <c r="B13" s="19" t="s">
        <v>42</v>
      </c>
      <c r="C13" s="20"/>
      <c r="D13" s="20"/>
      <c r="E13" s="20"/>
    </row>
    <row r="14" spans="1:5" ht="13.5" customHeight="1">
      <c r="A14" s="18" t="s">
        <v>43</v>
      </c>
      <c r="B14" s="19" t="s">
        <v>44</v>
      </c>
      <c r="C14" s="20">
        <v>0</v>
      </c>
      <c r="D14" s="20">
        <v>0</v>
      </c>
      <c r="E14" s="20">
        <v>0</v>
      </c>
    </row>
    <row r="15" spans="1:5" ht="13.5" customHeight="1">
      <c r="A15" s="18" t="s">
        <v>45</v>
      </c>
      <c r="B15" s="19" t="s">
        <v>46</v>
      </c>
      <c r="C15" s="20"/>
      <c r="D15" s="20"/>
      <c r="E15" s="20"/>
    </row>
    <row r="16" spans="1:5" ht="13.5" customHeight="1">
      <c r="A16" s="18" t="s">
        <v>45</v>
      </c>
      <c r="B16" s="19" t="s">
        <v>47</v>
      </c>
      <c r="C16" s="20"/>
      <c r="D16" s="20"/>
      <c r="E16" s="20"/>
    </row>
    <row r="17" spans="1:5" ht="13.5" customHeight="1">
      <c r="A17" s="21"/>
      <c r="B17" s="22" t="s">
        <v>48</v>
      </c>
      <c r="C17" s="23">
        <f>SUM(C11:C16)</f>
        <v>0</v>
      </c>
      <c r="D17" s="23">
        <f>SUM(D11:D16)</f>
        <v>0</v>
      </c>
      <c r="E17" s="23">
        <f>SUM(E11:E16)</f>
        <v>0</v>
      </c>
    </row>
    <row r="18" spans="1:5" ht="13.5" customHeight="1">
      <c r="A18" s="18" t="s">
        <v>23</v>
      </c>
      <c r="B18" s="19" t="s">
        <v>24</v>
      </c>
      <c r="C18" s="20"/>
      <c r="D18" s="20"/>
      <c r="E18" s="20"/>
    </row>
    <row r="19" spans="1:5" ht="25.5" customHeight="1">
      <c r="A19" s="18" t="s">
        <v>25</v>
      </c>
      <c r="B19" s="19" t="s">
        <v>26</v>
      </c>
      <c r="C19" s="20"/>
      <c r="D19" s="20"/>
      <c r="E19" s="20"/>
    </row>
    <row r="20" spans="1:5" ht="25.5" customHeight="1">
      <c r="A20" s="18" t="s">
        <v>27</v>
      </c>
      <c r="B20" s="19" t="s">
        <v>28</v>
      </c>
      <c r="C20" s="20"/>
      <c r="D20" s="20"/>
      <c r="E20" s="20"/>
    </row>
    <row r="21" spans="1:5" ht="12.75">
      <c r="A21" s="18" t="s">
        <v>29</v>
      </c>
      <c r="B21" s="19" t="s">
        <v>30</v>
      </c>
      <c r="C21" s="20"/>
      <c r="D21" s="20"/>
      <c r="E21" s="20"/>
    </row>
    <row r="22" spans="1:5" ht="28.5" customHeight="1">
      <c r="A22" s="18" t="s">
        <v>31</v>
      </c>
      <c r="B22" s="19" t="s">
        <v>32</v>
      </c>
      <c r="C22" s="20"/>
      <c r="D22" s="20"/>
      <c r="E22" s="20"/>
    </row>
    <row r="23" spans="1:5" ht="13.5" customHeight="1">
      <c r="A23" s="18" t="s">
        <v>33</v>
      </c>
      <c r="B23" s="19" t="s">
        <v>34</v>
      </c>
      <c r="C23" s="20"/>
      <c r="D23" s="20"/>
      <c r="E23" s="20"/>
    </row>
    <row r="24" spans="1:5" ht="13.5" customHeight="1">
      <c r="A24" s="21" t="s">
        <v>35</v>
      </c>
      <c r="B24" s="22" t="s">
        <v>36</v>
      </c>
      <c r="C24" s="20"/>
      <c r="D24" s="20"/>
      <c r="E24" s="20"/>
    </row>
    <row r="25" spans="1:5" ht="13.5" customHeight="1">
      <c r="A25" s="18" t="s">
        <v>37</v>
      </c>
      <c r="B25" s="19" t="s">
        <v>38</v>
      </c>
      <c r="C25" s="20"/>
      <c r="D25" s="20"/>
      <c r="E25" s="20"/>
    </row>
    <row r="26" spans="1:5" ht="13.5" customHeight="1">
      <c r="A26" s="18" t="s">
        <v>39</v>
      </c>
      <c r="B26" s="19" t="s">
        <v>40</v>
      </c>
      <c r="C26" s="23"/>
      <c r="D26" s="23"/>
      <c r="E26" s="23"/>
    </row>
    <row r="27" spans="1:5" ht="13.5" customHeight="1">
      <c r="A27" s="18" t="s">
        <v>41</v>
      </c>
      <c r="B27" s="19" t="s">
        <v>42</v>
      </c>
      <c r="C27" s="23"/>
      <c r="D27" s="23"/>
      <c r="E27" s="23"/>
    </row>
    <row r="28" spans="1:5" ht="13.5" customHeight="1">
      <c r="A28" s="18" t="s">
        <v>43</v>
      </c>
      <c r="B28" s="19" t="s">
        <v>44</v>
      </c>
      <c r="C28" s="20"/>
      <c r="D28" s="20"/>
      <c r="E28" s="20"/>
    </row>
    <row r="29" spans="1:5" ht="13.5" customHeight="1">
      <c r="A29" s="18" t="s">
        <v>45</v>
      </c>
      <c r="B29" s="19" t="s">
        <v>46</v>
      </c>
      <c r="C29" s="23"/>
      <c r="D29" s="23"/>
      <c r="E29" s="23"/>
    </row>
    <row r="30" spans="1:5" ht="13.5" customHeight="1">
      <c r="A30" s="18" t="s">
        <v>45</v>
      </c>
      <c r="B30" s="19" t="s">
        <v>47</v>
      </c>
      <c r="C30" s="20"/>
      <c r="D30" s="20"/>
      <c r="E30" s="20"/>
    </row>
    <row r="31" spans="1:5" ht="18.75" customHeight="1">
      <c r="A31" s="21"/>
      <c r="B31" s="22" t="s">
        <v>48</v>
      </c>
      <c r="C31" s="20"/>
      <c r="D31" s="20"/>
      <c r="E31" s="20"/>
    </row>
    <row r="32" spans="1:5" ht="12.75" customHeight="1">
      <c r="A32" s="18" t="s">
        <v>49</v>
      </c>
      <c r="B32" s="19" t="s">
        <v>50</v>
      </c>
      <c r="C32" s="25">
        <v>135000000</v>
      </c>
      <c r="D32" s="173">
        <v>0</v>
      </c>
      <c r="E32" s="192">
        <v>0</v>
      </c>
    </row>
    <row r="33" spans="1:5" ht="12.75" customHeight="1">
      <c r="A33" s="18" t="s">
        <v>51</v>
      </c>
      <c r="B33" s="19" t="s">
        <v>52</v>
      </c>
      <c r="C33" s="25"/>
      <c r="D33" s="25"/>
      <c r="E33" s="192"/>
    </row>
    <row r="34" spans="1:5" ht="12.75" customHeight="1">
      <c r="A34" s="18" t="s">
        <v>53</v>
      </c>
      <c r="B34" s="19" t="s">
        <v>54</v>
      </c>
      <c r="C34" s="25">
        <v>179000</v>
      </c>
      <c r="D34" s="173">
        <v>0</v>
      </c>
      <c r="E34" s="192">
        <v>0</v>
      </c>
    </row>
    <row r="35" spans="1:5" ht="12.75" customHeight="1">
      <c r="A35" s="18" t="s">
        <v>55</v>
      </c>
      <c r="B35" s="19" t="s">
        <v>56</v>
      </c>
      <c r="C35" s="25">
        <v>6500000</v>
      </c>
      <c r="D35" s="173">
        <v>0</v>
      </c>
      <c r="E35" s="192">
        <v>0</v>
      </c>
    </row>
    <row r="36" spans="1:5" ht="24.75" customHeight="1">
      <c r="A36" s="18" t="s">
        <v>57</v>
      </c>
      <c r="B36" s="19" t="s">
        <v>58</v>
      </c>
      <c r="C36" s="25">
        <v>30000000</v>
      </c>
      <c r="D36" s="173">
        <v>0</v>
      </c>
      <c r="E36" s="192">
        <v>0</v>
      </c>
    </row>
    <row r="37" spans="1:5" ht="14.25" customHeight="1">
      <c r="A37" s="26" t="s">
        <v>59</v>
      </c>
      <c r="B37" s="19" t="s">
        <v>60</v>
      </c>
      <c r="C37" s="25">
        <v>3900000</v>
      </c>
      <c r="D37" s="173">
        <v>0</v>
      </c>
      <c r="E37" s="192">
        <v>0</v>
      </c>
    </row>
    <row r="38" spans="1:5" ht="14.25" customHeight="1">
      <c r="A38" s="26" t="s">
        <v>61</v>
      </c>
      <c r="B38" s="19" t="s">
        <v>62</v>
      </c>
      <c r="C38" s="148">
        <v>20000000</v>
      </c>
      <c r="D38" s="181">
        <v>0</v>
      </c>
      <c r="E38" s="193">
        <v>0</v>
      </c>
    </row>
    <row r="39" spans="1:5" ht="14.25" customHeight="1">
      <c r="A39" s="26" t="s">
        <v>63</v>
      </c>
      <c r="B39" s="19" t="s">
        <v>64</v>
      </c>
      <c r="C39" s="20"/>
      <c r="D39" s="20"/>
      <c r="E39" s="144"/>
    </row>
    <row r="40" spans="1:5" ht="14.25" customHeight="1">
      <c r="A40" s="16"/>
      <c r="B40" s="22" t="s">
        <v>65</v>
      </c>
      <c r="C40" s="23">
        <f>SUM(C32:C39)</f>
        <v>195579000</v>
      </c>
      <c r="D40" s="182">
        <f>SUM(D32:D39)</f>
        <v>0</v>
      </c>
      <c r="E40" s="145">
        <f>SUM(E32:E39)</f>
        <v>0</v>
      </c>
    </row>
    <row r="41" spans="1:5" ht="14.25" customHeight="1">
      <c r="A41" s="26" t="s">
        <v>66</v>
      </c>
      <c r="B41" s="19" t="s">
        <v>67</v>
      </c>
      <c r="C41" s="28">
        <v>650000</v>
      </c>
      <c r="D41" s="183">
        <v>0</v>
      </c>
      <c r="E41" s="194">
        <v>0</v>
      </c>
    </row>
    <row r="42" spans="1:5" ht="14.25" customHeight="1">
      <c r="A42" s="26" t="s">
        <v>68</v>
      </c>
      <c r="B42" s="19" t="s">
        <v>69</v>
      </c>
      <c r="C42" s="20"/>
      <c r="D42" s="20"/>
      <c r="E42" s="144"/>
    </row>
    <row r="43" spans="1:5" ht="14.25" customHeight="1">
      <c r="A43" s="16"/>
      <c r="B43" s="22" t="s">
        <v>70</v>
      </c>
      <c r="C43" s="20">
        <f>C41</f>
        <v>650000</v>
      </c>
      <c r="D43" s="178">
        <f>D41</f>
        <v>0</v>
      </c>
      <c r="E43" s="144">
        <f>E41</f>
        <v>0</v>
      </c>
    </row>
    <row r="44" spans="1:5" ht="22.5" customHeight="1">
      <c r="A44" s="21" t="s">
        <v>197</v>
      </c>
      <c r="B44" s="22" t="s">
        <v>196</v>
      </c>
      <c r="C44" s="23"/>
      <c r="D44" s="23"/>
      <c r="E44" s="23"/>
    </row>
    <row r="45" spans="1:5" ht="22.5" customHeight="1">
      <c r="A45" s="16" t="s">
        <v>212</v>
      </c>
      <c r="B45" s="22" t="s">
        <v>213</v>
      </c>
      <c r="C45" s="23">
        <v>9160000</v>
      </c>
      <c r="D45" s="23">
        <v>9160000</v>
      </c>
      <c r="E45" s="23">
        <v>0</v>
      </c>
    </row>
    <row r="46" spans="1:5" ht="14.25" customHeight="1">
      <c r="A46" s="16" t="s">
        <v>199</v>
      </c>
      <c r="B46" s="22" t="s">
        <v>72</v>
      </c>
      <c r="C46" s="23">
        <v>85000</v>
      </c>
      <c r="D46" s="23">
        <v>85000</v>
      </c>
      <c r="E46" s="23">
        <v>118</v>
      </c>
    </row>
    <row r="47" spans="1:5" ht="14.25" customHeight="1">
      <c r="A47" s="16" t="s">
        <v>198</v>
      </c>
      <c r="B47" s="22" t="s">
        <v>200</v>
      </c>
      <c r="C47" s="23">
        <f>C44+C46+C45</f>
        <v>9245000</v>
      </c>
      <c r="D47" s="23">
        <f>D44+D46+D45</f>
        <v>9245000</v>
      </c>
      <c r="E47" s="23">
        <f>E44+E46+E45</f>
        <v>118</v>
      </c>
    </row>
    <row r="48" spans="1:6" ht="14.25" customHeight="1">
      <c r="A48" s="16" t="s">
        <v>73</v>
      </c>
      <c r="B48" s="22" t="s">
        <v>233</v>
      </c>
      <c r="C48" s="23"/>
      <c r="D48" s="23">
        <v>0</v>
      </c>
      <c r="E48" s="23">
        <v>524000</v>
      </c>
      <c r="F48" s="4" t="s">
        <v>234</v>
      </c>
    </row>
    <row r="49" spans="1:5" ht="14.25" customHeight="1">
      <c r="A49" s="16" t="s">
        <v>75</v>
      </c>
      <c r="B49" s="22" t="s">
        <v>76</v>
      </c>
      <c r="C49" s="23">
        <v>2473200</v>
      </c>
      <c r="D49" s="23">
        <v>2473200</v>
      </c>
      <c r="E49" s="23">
        <v>0</v>
      </c>
    </row>
    <row r="50" spans="1:5" ht="12.75" customHeight="1">
      <c r="A50" s="26" t="s">
        <v>77</v>
      </c>
      <c r="B50" s="19" t="s">
        <v>19</v>
      </c>
      <c r="C50" s="20"/>
      <c r="D50" s="20"/>
      <c r="E50" s="20"/>
    </row>
    <row r="51" spans="1:5" ht="12.75" customHeight="1">
      <c r="A51" s="26" t="s">
        <v>78</v>
      </c>
      <c r="B51" s="19" t="s">
        <v>79</v>
      </c>
      <c r="C51" s="20"/>
      <c r="D51" s="20"/>
      <c r="E51" s="20"/>
    </row>
    <row r="52" spans="1:5" ht="12.75" customHeight="1">
      <c r="A52" s="26" t="s">
        <v>80</v>
      </c>
      <c r="B52" s="19" t="s">
        <v>81</v>
      </c>
      <c r="C52" s="20"/>
      <c r="D52" s="20"/>
      <c r="E52" s="20"/>
    </row>
    <row r="53" spans="1:5" ht="12.75" customHeight="1">
      <c r="A53" s="26" t="s">
        <v>82</v>
      </c>
      <c r="B53" s="19" t="s">
        <v>83</v>
      </c>
      <c r="C53" s="20"/>
      <c r="D53" s="20"/>
      <c r="E53" s="20"/>
    </row>
    <row r="54" spans="1:5" ht="12.75" customHeight="1">
      <c r="A54" s="16"/>
      <c r="B54" s="22" t="s">
        <v>84</v>
      </c>
      <c r="C54" s="23">
        <f>SUM(C50:C53)</f>
        <v>0</v>
      </c>
      <c r="D54" s="23">
        <f>SUM(D50:D53)</f>
        <v>0</v>
      </c>
      <c r="E54" s="23">
        <f>SUM(E50:E53)</f>
        <v>0</v>
      </c>
    </row>
    <row r="55" spans="1:6" ht="12.75" customHeight="1">
      <c r="A55" s="16" t="s">
        <v>85</v>
      </c>
      <c r="B55" s="22" t="s">
        <v>86</v>
      </c>
      <c r="C55" s="29">
        <v>600000</v>
      </c>
      <c r="D55" s="29">
        <v>600000</v>
      </c>
      <c r="E55" s="29">
        <v>0</v>
      </c>
      <c r="F55" s="4" t="s">
        <v>235</v>
      </c>
    </row>
    <row r="56" spans="1:5" ht="12.75" customHeight="1">
      <c r="A56" s="16"/>
      <c r="B56" s="22" t="s">
        <v>87</v>
      </c>
      <c r="C56" s="29"/>
      <c r="D56" s="29"/>
      <c r="E56" s="29"/>
    </row>
    <row r="57" spans="1:5" ht="12.75" customHeight="1">
      <c r="A57" s="16">
        <v>965142</v>
      </c>
      <c r="B57" s="22" t="s">
        <v>88</v>
      </c>
      <c r="C57" s="133">
        <v>900000</v>
      </c>
      <c r="D57" s="133">
        <v>900000</v>
      </c>
      <c r="E57" s="133">
        <v>720000</v>
      </c>
    </row>
    <row r="58" spans="1:5" ht="12.75" customHeight="1">
      <c r="A58" s="16"/>
      <c r="B58" s="22" t="s">
        <v>89</v>
      </c>
      <c r="C58" s="23">
        <f>SUM(C55:C57)</f>
        <v>1500000</v>
      </c>
      <c r="D58" s="23">
        <f>SUM(D55:D57)</f>
        <v>1500000</v>
      </c>
      <c r="E58" s="23">
        <f>SUM(E55:E57)</f>
        <v>720000</v>
      </c>
    </row>
    <row r="59" spans="1:5" ht="12.75" customHeight="1">
      <c r="A59" s="26" t="s">
        <v>90</v>
      </c>
      <c r="B59" s="19" t="s">
        <v>91</v>
      </c>
      <c r="C59" s="20"/>
      <c r="D59" s="20"/>
      <c r="E59" s="20"/>
    </row>
    <row r="60" spans="1:5" ht="12.75">
      <c r="A60" s="26"/>
      <c r="B60" s="19" t="s">
        <v>92</v>
      </c>
      <c r="C60" s="20"/>
      <c r="D60" s="20"/>
      <c r="E60" s="20"/>
    </row>
    <row r="61" spans="1:5" ht="12.75">
      <c r="A61" s="26">
        <v>272</v>
      </c>
      <c r="B61" s="19" t="s">
        <v>93</v>
      </c>
      <c r="C61" s="20"/>
      <c r="D61" s="20"/>
      <c r="E61" s="20"/>
    </row>
    <row r="62" spans="1:5" ht="12.75">
      <c r="A62" s="16">
        <v>276</v>
      </c>
      <c r="B62" s="22" t="s">
        <v>94</v>
      </c>
      <c r="C62" s="23"/>
      <c r="D62" s="23"/>
      <c r="E62" s="23"/>
    </row>
    <row r="63" spans="1:5" ht="12.75">
      <c r="A63" s="30"/>
      <c r="B63" s="31" t="s">
        <v>95</v>
      </c>
      <c r="C63" s="27"/>
      <c r="D63" s="27"/>
      <c r="E63" s="27"/>
    </row>
    <row r="64" spans="1:5" ht="12.75">
      <c r="A64" s="30" t="s">
        <v>96</v>
      </c>
      <c r="B64" s="31" t="s">
        <v>97</v>
      </c>
      <c r="C64" s="32"/>
      <c r="D64" s="32"/>
      <c r="E64" s="32"/>
    </row>
    <row r="65" spans="1:5" ht="12.75">
      <c r="A65" s="16">
        <v>277</v>
      </c>
      <c r="B65" s="22" t="s">
        <v>98</v>
      </c>
      <c r="C65" s="23">
        <f>C47+C17+C64+C54+C58+C48+C40+C49+C43</f>
        <v>209447200</v>
      </c>
      <c r="D65" s="23">
        <f>D47+D17+D64+D54+D58+D48+D40+D49+D43</f>
        <v>13218200</v>
      </c>
      <c r="E65" s="23">
        <f>E47+E17+E64+E54+E58+E48+E40+E49+E43</f>
        <v>1244118</v>
      </c>
    </row>
    <row r="66" spans="3:5" ht="12.75">
      <c r="C66" s="33"/>
      <c r="D66" s="33"/>
      <c r="E66" s="33"/>
    </row>
    <row r="67" spans="2:5" ht="12.75">
      <c r="B67" s="4" t="s">
        <v>99</v>
      </c>
      <c r="C67" s="33"/>
      <c r="D67" s="33"/>
      <c r="E67" s="33"/>
    </row>
    <row r="68" spans="2:5" ht="12.75">
      <c r="B68" s="4" t="s">
        <v>100</v>
      </c>
      <c r="C68" s="33">
        <v>2618113</v>
      </c>
      <c r="D68" s="33">
        <v>2618113</v>
      </c>
      <c r="E68" s="33">
        <v>2618113</v>
      </c>
    </row>
    <row r="69" spans="2:5" ht="12.75">
      <c r="B69" s="4" t="s">
        <v>101</v>
      </c>
      <c r="C69" s="33">
        <v>3682072</v>
      </c>
      <c r="D69" s="33">
        <v>3682072</v>
      </c>
      <c r="E69" s="33">
        <v>3682072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56" r:id="rId1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55"/>
  <sheetViews>
    <sheetView zoomScale="80" zoomScaleNormal="80" zoomScaleSheetLayoutView="86" zoomScalePageLayoutView="0" workbookViewId="0" topLeftCell="A1">
      <selection activeCell="G6" sqref="G6"/>
    </sheetView>
  </sheetViews>
  <sheetFormatPr defaultColWidth="8.75" defaultRowHeight="18"/>
  <cols>
    <col min="1" max="1" width="8.75" style="4" customWidth="1"/>
    <col min="2" max="2" width="39.33203125" style="4" customWidth="1"/>
    <col min="3" max="3" width="6.33203125" style="4" customWidth="1"/>
    <col min="4" max="4" width="7.08203125" style="4" customWidth="1"/>
    <col min="5" max="5" width="9" style="4" customWidth="1"/>
    <col min="6" max="6" width="8.91015625" style="34" customWidth="1"/>
    <col min="7" max="16384" width="8.75" style="4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3">
        <v>841133</v>
      </c>
      <c r="B2" s="199" t="s">
        <v>21</v>
      </c>
      <c r="C2" s="199"/>
      <c r="D2" s="199"/>
      <c r="E2" s="199"/>
      <c r="F2" s="199"/>
    </row>
    <row r="3" spans="1:6" ht="12.75">
      <c r="A3" s="13" t="s">
        <v>102</v>
      </c>
      <c r="B3" s="35" t="s">
        <v>2</v>
      </c>
      <c r="C3" s="6">
        <v>2017</v>
      </c>
      <c r="D3" s="6">
        <v>2017</v>
      </c>
      <c r="E3" s="36">
        <v>42933</v>
      </c>
      <c r="F3" s="37">
        <v>43080</v>
      </c>
    </row>
    <row r="4" spans="1:6" ht="18" customHeight="1">
      <c r="A4" s="18" t="s">
        <v>23</v>
      </c>
      <c r="B4" s="19" t="s">
        <v>24</v>
      </c>
      <c r="C4" s="8"/>
      <c r="D4" s="8"/>
      <c r="E4" s="8"/>
      <c r="F4" s="7"/>
    </row>
    <row r="5" spans="1:6" ht="23.25" customHeight="1">
      <c r="A5" s="18" t="s">
        <v>25</v>
      </c>
      <c r="B5" s="19" t="s">
        <v>26</v>
      </c>
      <c r="C5" s="8"/>
      <c r="D5" s="8"/>
      <c r="E5" s="8"/>
      <c r="F5" s="7"/>
    </row>
    <row r="6" spans="1:6" ht="30.75" customHeight="1">
      <c r="A6" s="18" t="s">
        <v>27</v>
      </c>
      <c r="B6" s="19" t="s">
        <v>28</v>
      </c>
      <c r="C6" s="8"/>
      <c r="D6" s="8"/>
      <c r="E6" s="8"/>
      <c r="F6" s="7"/>
    </row>
    <row r="7" spans="1:6" ht="25.5" customHeight="1">
      <c r="A7" s="18" t="s">
        <v>29</v>
      </c>
      <c r="B7" s="19" t="s">
        <v>30</v>
      </c>
      <c r="C7" s="8"/>
      <c r="D7" s="8"/>
      <c r="E7" s="8"/>
      <c r="F7" s="7"/>
    </row>
    <row r="8" spans="1:6" ht="27.75" customHeight="1">
      <c r="A8" s="18" t="s">
        <v>31</v>
      </c>
      <c r="B8" s="19" t="s">
        <v>32</v>
      </c>
      <c r="C8" s="8"/>
      <c r="D8" s="8"/>
      <c r="E8" s="8"/>
      <c r="F8" s="7"/>
    </row>
    <row r="9" spans="1:6" ht="13.5" customHeight="1">
      <c r="A9" s="18" t="s">
        <v>33</v>
      </c>
      <c r="B9" s="19" t="s">
        <v>34</v>
      </c>
      <c r="C9" s="8"/>
      <c r="D9" s="8"/>
      <c r="E9" s="8"/>
      <c r="F9" s="7"/>
    </row>
    <row r="10" spans="1:6" ht="13.5" customHeight="1">
      <c r="A10" s="21" t="s">
        <v>35</v>
      </c>
      <c r="B10" s="22" t="s">
        <v>36</v>
      </c>
      <c r="C10" s="8"/>
      <c r="D10" s="8"/>
      <c r="E10" s="8"/>
      <c r="F10" s="7"/>
    </row>
    <row r="11" spans="1:6" ht="13.5" customHeight="1">
      <c r="A11" s="18" t="s">
        <v>37</v>
      </c>
      <c r="B11" s="19" t="s">
        <v>38</v>
      </c>
      <c r="C11" s="8"/>
      <c r="D11" s="8"/>
      <c r="E11" s="8"/>
      <c r="F11" s="7"/>
    </row>
    <row r="12" spans="1:6" ht="13.5" customHeight="1">
      <c r="A12" s="18" t="s">
        <v>39</v>
      </c>
      <c r="B12" s="19" t="s">
        <v>40</v>
      </c>
      <c r="C12" s="8"/>
      <c r="D12" s="8"/>
      <c r="E12" s="8"/>
      <c r="F12" s="7"/>
    </row>
    <row r="13" spans="1:6" ht="13.5" customHeight="1">
      <c r="A13" s="18" t="s">
        <v>41</v>
      </c>
      <c r="B13" s="19" t="s">
        <v>42</v>
      </c>
      <c r="C13" s="8"/>
      <c r="D13" s="8"/>
      <c r="E13" s="8"/>
      <c r="F13" s="7"/>
    </row>
    <row r="14" spans="1:6" ht="13.5" customHeight="1">
      <c r="A14" s="18" t="s">
        <v>43</v>
      </c>
      <c r="B14" s="19" t="s">
        <v>44</v>
      </c>
      <c r="C14" s="8"/>
      <c r="D14" s="8"/>
      <c r="E14" s="8"/>
      <c r="F14" s="7"/>
    </row>
    <row r="15" spans="1:6" ht="13.5" customHeight="1">
      <c r="A15" s="18" t="s">
        <v>45</v>
      </c>
      <c r="B15" s="19" t="s">
        <v>46</v>
      </c>
      <c r="C15" s="8"/>
      <c r="D15" s="8"/>
      <c r="E15" s="8"/>
      <c r="F15" s="7"/>
    </row>
    <row r="16" spans="1:6" ht="13.5" customHeight="1">
      <c r="A16" s="18" t="s">
        <v>45</v>
      </c>
      <c r="B16" s="19" t="s">
        <v>47</v>
      </c>
      <c r="C16" s="8"/>
      <c r="D16" s="8"/>
      <c r="E16" s="8"/>
      <c r="F16" s="7"/>
    </row>
    <row r="17" spans="1:6" ht="13.5" customHeight="1">
      <c r="A17" s="21"/>
      <c r="B17" s="22" t="s">
        <v>48</v>
      </c>
      <c r="C17" s="8"/>
      <c r="D17" s="8"/>
      <c r="E17" s="38"/>
      <c r="F17" s="39"/>
    </row>
    <row r="18" spans="1:6" ht="13.5" customHeight="1">
      <c r="A18" s="18" t="s">
        <v>49</v>
      </c>
      <c r="B18" s="19" t="s">
        <v>50</v>
      </c>
      <c r="C18" s="40">
        <v>135000</v>
      </c>
      <c r="D18" s="41">
        <v>135000</v>
      </c>
      <c r="E18" s="42"/>
      <c r="F18" s="43"/>
    </row>
    <row r="19" spans="1:6" ht="13.5" customHeight="1">
      <c r="A19" s="18" t="s">
        <v>51</v>
      </c>
      <c r="B19" s="19" t="s">
        <v>52</v>
      </c>
      <c r="C19" s="40"/>
      <c r="D19" s="41"/>
      <c r="E19" s="6"/>
      <c r="F19" s="43"/>
    </row>
    <row r="20" spans="1:7" ht="13.5" customHeight="1">
      <c r="A20" s="18" t="s">
        <v>53</v>
      </c>
      <c r="B20" s="19" t="s">
        <v>54</v>
      </c>
      <c r="C20" s="40">
        <v>179</v>
      </c>
      <c r="D20" s="41">
        <v>179</v>
      </c>
      <c r="E20" s="42"/>
      <c r="F20" s="43"/>
      <c r="G20" s="4" t="s">
        <v>103</v>
      </c>
    </row>
    <row r="21" spans="1:7" ht="13.5" customHeight="1">
      <c r="A21" s="18" t="s">
        <v>55</v>
      </c>
      <c r="B21" s="19" t="s">
        <v>56</v>
      </c>
      <c r="C21" s="40">
        <v>6500</v>
      </c>
      <c r="D21" s="41">
        <v>6500</v>
      </c>
      <c r="E21" s="42"/>
      <c r="F21" s="43"/>
      <c r="G21" s="4" t="s">
        <v>104</v>
      </c>
    </row>
    <row r="22" spans="1:7" ht="13.5" customHeight="1">
      <c r="A22" s="18" t="s">
        <v>57</v>
      </c>
      <c r="B22" s="19" t="s">
        <v>58</v>
      </c>
      <c r="C22" s="40">
        <v>30000</v>
      </c>
      <c r="D22" s="41">
        <v>30000</v>
      </c>
      <c r="E22" s="42"/>
      <c r="F22" s="43"/>
      <c r="G22" s="4" t="s">
        <v>105</v>
      </c>
    </row>
    <row r="23" spans="1:6" ht="13.5" customHeight="1">
      <c r="A23" s="26" t="s">
        <v>59</v>
      </c>
      <c r="B23" s="19" t="s">
        <v>60</v>
      </c>
      <c r="C23" s="40">
        <v>3900</v>
      </c>
      <c r="D23" s="41">
        <v>3900</v>
      </c>
      <c r="E23" s="42"/>
      <c r="F23" s="43"/>
    </row>
    <row r="24" spans="1:6" ht="13.5" customHeight="1">
      <c r="A24" s="26" t="s">
        <v>61</v>
      </c>
      <c r="B24" s="19" t="s">
        <v>62</v>
      </c>
      <c r="C24" s="40">
        <v>20000</v>
      </c>
      <c r="D24" s="41">
        <v>20000</v>
      </c>
      <c r="E24" s="42"/>
      <c r="F24" s="43"/>
    </row>
    <row r="25" spans="1:6" ht="13.5" customHeight="1">
      <c r="A25" s="26" t="s">
        <v>63</v>
      </c>
      <c r="B25" s="19" t="s">
        <v>64</v>
      </c>
      <c r="C25" s="40"/>
      <c r="D25" s="41"/>
      <c r="E25" s="24"/>
      <c r="F25" s="25"/>
    </row>
    <row r="26" spans="1:6" ht="13.5" customHeight="1">
      <c r="A26" s="16"/>
      <c r="B26" s="22" t="s">
        <v>65</v>
      </c>
      <c r="C26" s="44">
        <f>SUM(C18:C25)</f>
        <v>195579</v>
      </c>
      <c r="D26" s="44">
        <f>SUM(D18:D25)</f>
        <v>195579</v>
      </c>
      <c r="E26" s="45">
        <f>SUM(E25:E25)</f>
        <v>0</v>
      </c>
      <c r="F26" s="46">
        <f>SUM(F25:F25)</f>
        <v>0</v>
      </c>
    </row>
    <row r="27" spans="1:6" ht="13.5" customHeight="1">
      <c r="A27" s="26" t="s">
        <v>66</v>
      </c>
      <c r="B27" s="19" t="s">
        <v>67</v>
      </c>
      <c r="C27" s="44">
        <v>650</v>
      </c>
      <c r="D27" s="44">
        <v>650</v>
      </c>
      <c r="E27" s="42"/>
      <c r="F27" s="43"/>
    </row>
    <row r="28" spans="1:6" ht="13.5" customHeight="1">
      <c r="A28" s="26" t="s">
        <v>68</v>
      </c>
      <c r="B28" s="19" t="s">
        <v>69</v>
      </c>
      <c r="C28" s="40"/>
      <c r="D28" s="41"/>
      <c r="E28" s="24"/>
      <c r="F28" s="25"/>
    </row>
    <row r="29" spans="1:6" ht="13.5" customHeight="1">
      <c r="A29" s="16"/>
      <c r="B29" s="22" t="s">
        <v>70</v>
      </c>
      <c r="C29" s="44">
        <f>SUM(C26+C27+C28)</f>
        <v>196229</v>
      </c>
      <c r="D29" s="44">
        <f>SUM(D26+D27+D28)</f>
        <v>196229</v>
      </c>
      <c r="E29" s="45"/>
      <c r="F29" s="46"/>
    </row>
    <row r="30" spans="1:6" ht="14.25" customHeight="1">
      <c r="A30" s="26" t="s">
        <v>106</v>
      </c>
      <c r="B30" s="19" t="s">
        <v>107</v>
      </c>
      <c r="C30" s="8"/>
      <c r="D30" s="47"/>
      <c r="E30" s="8"/>
      <c r="F30" s="7"/>
    </row>
    <row r="31" spans="1:6" ht="14.25" customHeight="1">
      <c r="A31" s="26" t="s">
        <v>108</v>
      </c>
      <c r="B31" s="19" t="s">
        <v>109</v>
      </c>
      <c r="C31" s="8"/>
      <c r="D31" s="8"/>
      <c r="E31" s="48"/>
      <c r="F31" s="49"/>
    </row>
    <row r="32" spans="1:6" ht="14.25" customHeight="1">
      <c r="A32" s="26" t="s">
        <v>110</v>
      </c>
      <c r="B32" s="50" t="s">
        <v>111</v>
      </c>
      <c r="C32" s="8"/>
      <c r="D32" s="8"/>
      <c r="E32" s="8"/>
      <c r="F32" s="7"/>
    </row>
    <row r="33" spans="1:6" ht="14.25" customHeight="1">
      <c r="A33" s="26" t="s">
        <v>112</v>
      </c>
      <c r="B33" s="19" t="s">
        <v>113</v>
      </c>
      <c r="C33" s="8"/>
      <c r="D33" s="8"/>
      <c r="E33" s="8"/>
      <c r="F33" s="7"/>
    </row>
    <row r="34" spans="1:6" ht="14.25" customHeight="1">
      <c r="A34" s="26" t="s">
        <v>114</v>
      </c>
      <c r="B34" s="19" t="s">
        <v>115</v>
      </c>
      <c r="C34" s="8"/>
      <c r="D34" s="8"/>
      <c r="E34" s="8"/>
      <c r="F34" s="7"/>
    </row>
    <row r="35" spans="1:6" ht="14.25" customHeight="1">
      <c r="A35" s="26"/>
      <c r="B35" s="22" t="s">
        <v>116</v>
      </c>
      <c r="C35" s="8"/>
      <c r="D35" s="8"/>
      <c r="E35" s="8"/>
      <c r="F35" s="7"/>
    </row>
    <row r="36" spans="1:6" ht="14.25" customHeight="1">
      <c r="A36" s="26" t="s">
        <v>117</v>
      </c>
      <c r="B36" s="19" t="s">
        <v>118</v>
      </c>
      <c r="C36" s="8"/>
      <c r="D36" s="8"/>
      <c r="E36" s="8"/>
      <c r="F36" s="7"/>
    </row>
    <row r="37" spans="1:6" ht="14.25" customHeight="1">
      <c r="A37" s="26" t="s">
        <v>117</v>
      </c>
      <c r="B37" s="19" t="s">
        <v>119</v>
      </c>
      <c r="C37" s="8"/>
      <c r="D37" s="8"/>
      <c r="E37" s="8"/>
      <c r="F37" s="7"/>
    </row>
    <row r="38" spans="1:6" ht="14.25" customHeight="1">
      <c r="A38" s="26" t="s">
        <v>117</v>
      </c>
      <c r="B38" s="19" t="s">
        <v>120</v>
      </c>
      <c r="C38" s="8"/>
      <c r="D38" s="8"/>
      <c r="E38" s="8"/>
      <c r="F38" s="7"/>
    </row>
    <row r="39" spans="1:6" ht="14.25" customHeight="1">
      <c r="A39" s="26" t="s">
        <v>117</v>
      </c>
      <c r="B39" s="19" t="s">
        <v>121</v>
      </c>
      <c r="C39" s="8"/>
      <c r="D39" s="8"/>
      <c r="E39" s="8"/>
      <c r="F39" s="7"/>
    </row>
    <row r="40" spans="1:6" ht="14.25" customHeight="1">
      <c r="A40" s="16"/>
      <c r="B40" s="22" t="s">
        <v>122</v>
      </c>
      <c r="C40" s="8"/>
      <c r="D40" s="8"/>
      <c r="E40" s="38"/>
      <c r="F40" s="39"/>
    </row>
    <row r="41" spans="1:6" ht="14.25" customHeight="1">
      <c r="A41" s="30"/>
      <c r="B41" s="31" t="s">
        <v>123</v>
      </c>
      <c r="C41" s="51">
        <f>C35+C29+C17+C40</f>
        <v>196229</v>
      </c>
      <c r="D41" s="51">
        <f>D35+D29+D17+D40</f>
        <v>196229</v>
      </c>
      <c r="E41" s="52">
        <f>E35+E29+E17+E40</f>
        <v>0</v>
      </c>
      <c r="F41" s="53">
        <f>F35+F29+F17+F40</f>
        <v>0</v>
      </c>
    </row>
    <row r="42" spans="1:6" ht="15.75" customHeight="1">
      <c r="A42" s="18" t="s">
        <v>124</v>
      </c>
      <c r="B42" s="19" t="s">
        <v>125</v>
      </c>
      <c r="C42" s="8"/>
      <c r="D42" s="8"/>
      <c r="E42" s="48"/>
      <c r="F42" s="49"/>
    </row>
    <row r="43" spans="1:6" ht="15.75" customHeight="1">
      <c r="A43" s="18" t="s">
        <v>126</v>
      </c>
      <c r="B43" s="19" t="s">
        <v>127</v>
      </c>
      <c r="C43" s="8"/>
      <c r="D43" s="8"/>
      <c r="E43" s="8"/>
      <c r="F43" s="7"/>
    </row>
    <row r="44" spans="1:6" ht="28.5" customHeight="1">
      <c r="A44" s="21"/>
      <c r="B44" s="22" t="s">
        <v>71</v>
      </c>
      <c r="C44" s="8"/>
      <c r="D44" s="8"/>
      <c r="E44" s="8"/>
      <c r="F44" s="7"/>
    </row>
    <row r="45" spans="1:6" ht="11.25" customHeight="1">
      <c r="A45" s="26" t="s">
        <v>77</v>
      </c>
      <c r="B45" s="19" t="s">
        <v>19</v>
      </c>
      <c r="C45" s="8"/>
      <c r="D45" s="8"/>
      <c r="E45" s="8"/>
      <c r="F45" s="7"/>
    </row>
    <row r="46" spans="1:6" ht="11.25" customHeight="1">
      <c r="A46" s="26" t="s">
        <v>78</v>
      </c>
      <c r="B46" s="19" t="s">
        <v>79</v>
      </c>
      <c r="C46" s="8"/>
      <c r="D46" s="8"/>
      <c r="E46" s="8"/>
      <c r="F46" s="7"/>
    </row>
    <row r="47" spans="1:6" ht="11.25" customHeight="1">
      <c r="A47" s="26" t="s">
        <v>80</v>
      </c>
      <c r="B47" s="19" t="s">
        <v>81</v>
      </c>
      <c r="C47" s="8"/>
      <c r="D47" s="8"/>
      <c r="E47" s="8"/>
      <c r="F47" s="7"/>
    </row>
    <row r="48" spans="1:6" ht="11.25" customHeight="1">
      <c r="A48" s="16"/>
      <c r="B48" s="22" t="s">
        <v>84</v>
      </c>
      <c r="C48" s="8"/>
      <c r="D48" s="8"/>
      <c r="E48" s="8"/>
      <c r="F48" s="7"/>
    </row>
    <row r="49" spans="1:6" ht="26.25" customHeight="1">
      <c r="A49" s="26" t="s">
        <v>90</v>
      </c>
      <c r="B49" s="19" t="s">
        <v>128</v>
      </c>
      <c r="C49" s="8"/>
      <c r="D49" s="8"/>
      <c r="E49" s="8"/>
      <c r="F49" s="7"/>
    </row>
    <row r="50" spans="1:6" ht="12.75" customHeight="1">
      <c r="A50" s="26"/>
      <c r="B50" s="19" t="s">
        <v>92</v>
      </c>
      <c r="C50" s="8"/>
      <c r="D50" s="8"/>
      <c r="E50" s="8"/>
      <c r="F50" s="7"/>
    </row>
    <row r="51" spans="1:6" ht="12.75" customHeight="1">
      <c r="A51" s="26">
        <v>272</v>
      </c>
      <c r="B51" s="19" t="s">
        <v>93</v>
      </c>
      <c r="C51" s="8"/>
      <c r="D51" s="8"/>
      <c r="E51" s="8"/>
      <c r="F51" s="7"/>
    </row>
    <row r="52" spans="1:6" ht="12.75" customHeight="1">
      <c r="A52" s="16">
        <v>276</v>
      </c>
      <c r="B52" s="22" t="s">
        <v>94</v>
      </c>
      <c r="C52" s="8"/>
      <c r="D52" s="8"/>
      <c r="E52" s="8"/>
      <c r="F52" s="7"/>
    </row>
    <row r="53" spans="1:6" ht="12.75" customHeight="1">
      <c r="A53" s="30"/>
      <c r="B53" s="31" t="s">
        <v>95</v>
      </c>
      <c r="C53" s="8"/>
      <c r="D53" s="8"/>
      <c r="E53" s="8"/>
      <c r="F53" s="7"/>
    </row>
    <row r="54" spans="1:6" ht="12.75" customHeight="1">
      <c r="A54" s="30" t="s">
        <v>96</v>
      </c>
      <c r="B54" s="31" t="s">
        <v>97</v>
      </c>
      <c r="C54" s="8"/>
      <c r="D54" s="8"/>
      <c r="E54" s="38"/>
      <c r="F54" s="39"/>
    </row>
    <row r="55" spans="1:6" ht="12.75" customHeight="1">
      <c r="A55" s="16">
        <v>277</v>
      </c>
      <c r="B55" s="22" t="s">
        <v>98</v>
      </c>
      <c r="C55" s="44">
        <f>C53+C41+C54</f>
        <v>196229</v>
      </c>
      <c r="D55" s="44">
        <f>D53+D41+D54</f>
        <v>196229</v>
      </c>
      <c r="E55" s="45">
        <f>E53+E41+E54</f>
        <v>0</v>
      </c>
      <c r="F55" s="46">
        <f>F53+F41+F54</f>
        <v>0</v>
      </c>
    </row>
  </sheetData>
  <sheetProtection selectLockedCells="1" selectUnlockedCells="1"/>
  <mergeCells count="1">
    <mergeCell ref="B2:F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5"/>
  <sheetViews>
    <sheetView view="pageBreakPreview" zoomScale="86" zoomScaleNormal="80" zoomScaleSheetLayoutView="86" zoomScalePageLayoutView="0" workbookViewId="0" topLeftCell="A32">
      <selection activeCell="E51" sqref="E51"/>
    </sheetView>
  </sheetViews>
  <sheetFormatPr defaultColWidth="8.75" defaultRowHeight="18"/>
  <cols>
    <col min="1" max="1" width="8.75" style="9" customWidth="1"/>
    <col min="2" max="2" width="38.08203125" style="9" customWidth="1"/>
    <col min="3" max="3" width="9.08203125" style="9" customWidth="1"/>
    <col min="4" max="4" width="14.58203125" style="9" customWidth="1"/>
    <col min="5" max="5" width="17.41015625" style="9" customWidth="1"/>
    <col min="6" max="16384" width="8.75" style="55" customWidth="1"/>
  </cols>
  <sheetData>
    <row r="1" spans="1:5" ht="12.75">
      <c r="A1" s="56"/>
      <c r="B1" s="56"/>
      <c r="C1" s="12" t="s">
        <v>195</v>
      </c>
      <c r="D1" s="12" t="s">
        <v>195</v>
      </c>
      <c r="E1" s="12" t="s">
        <v>195</v>
      </c>
    </row>
    <row r="2" spans="1:5" ht="12.75">
      <c r="A2" s="57">
        <v>370000</v>
      </c>
      <c r="B2" s="200" t="s">
        <v>210</v>
      </c>
      <c r="C2" s="200"/>
      <c r="D2" s="200"/>
      <c r="E2" s="55"/>
    </row>
    <row r="3" spans="1:5" ht="12.75">
      <c r="A3" s="57" t="s">
        <v>129</v>
      </c>
      <c r="B3" s="58" t="s">
        <v>4</v>
      </c>
      <c r="C3" s="59" t="s">
        <v>191</v>
      </c>
      <c r="D3" s="59" t="s">
        <v>216</v>
      </c>
      <c r="E3" s="59" t="s">
        <v>236</v>
      </c>
    </row>
    <row r="4" spans="1:5" ht="13.5" customHeight="1">
      <c r="A4" s="60" t="s">
        <v>23</v>
      </c>
      <c r="B4" s="61" t="s">
        <v>24</v>
      </c>
      <c r="C4" s="62"/>
      <c r="D4" s="62"/>
      <c r="E4" s="62"/>
    </row>
    <row r="5" spans="1:5" ht="23.25" customHeight="1">
      <c r="A5" s="60" t="s">
        <v>25</v>
      </c>
      <c r="B5" s="61" t="s">
        <v>26</v>
      </c>
      <c r="C5" s="62"/>
      <c r="D5" s="62"/>
      <c r="E5" s="62"/>
    </row>
    <row r="6" spans="1:5" ht="24.75" customHeight="1">
      <c r="A6" s="60" t="s">
        <v>27</v>
      </c>
      <c r="B6" s="61" t="s">
        <v>28</v>
      </c>
      <c r="C6" s="62"/>
      <c r="D6" s="62"/>
      <c r="E6" s="62"/>
    </row>
    <row r="7" spans="1:5" ht="25.5" customHeight="1">
      <c r="A7" s="60" t="s">
        <v>29</v>
      </c>
      <c r="B7" s="61" t="s">
        <v>30</v>
      </c>
      <c r="C7" s="62"/>
      <c r="D7" s="62"/>
      <c r="E7" s="62"/>
    </row>
    <row r="8" spans="1:5" ht="25.5" customHeight="1">
      <c r="A8" s="60" t="s">
        <v>31</v>
      </c>
      <c r="B8" s="61" t="s">
        <v>32</v>
      </c>
      <c r="C8" s="62"/>
      <c r="D8" s="62"/>
      <c r="E8" s="62"/>
    </row>
    <row r="9" spans="1:5" ht="13.5" customHeight="1">
      <c r="A9" s="60" t="s">
        <v>33</v>
      </c>
      <c r="B9" s="61" t="s">
        <v>34</v>
      </c>
      <c r="C9" s="62"/>
      <c r="D9" s="62"/>
      <c r="E9" s="62"/>
    </row>
    <row r="10" spans="1:5" ht="13.5" customHeight="1">
      <c r="A10" s="63" t="s">
        <v>35</v>
      </c>
      <c r="B10" s="64" t="s">
        <v>36</v>
      </c>
      <c r="C10" s="65">
        <f>SUM(C4:C9)</f>
        <v>0</v>
      </c>
      <c r="D10" s="65">
        <f>SUM(D4:D9)</f>
        <v>0</v>
      </c>
      <c r="E10" s="65">
        <f>SUM(E4:E9)</f>
        <v>0</v>
      </c>
    </row>
    <row r="11" spans="1:5" ht="13.5" customHeight="1">
      <c r="A11" s="60" t="s">
        <v>37</v>
      </c>
      <c r="B11" s="61" t="s">
        <v>38</v>
      </c>
      <c r="C11" s="62"/>
      <c r="D11" s="62"/>
      <c r="E11" s="62"/>
    </row>
    <row r="12" spans="1:5" ht="13.5" customHeight="1">
      <c r="A12" s="60" t="s">
        <v>39</v>
      </c>
      <c r="B12" s="61" t="s">
        <v>40</v>
      </c>
      <c r="C12" s="62"/>
      <c r="D12" s="62"/>
      <c r="E12" s="62"/>
    </row>
    <row r="13" spans="1:5" ht="13.5" customHeight="1">
      <c r="A13" s="60" t="s">
        <v>41</v>
      </c>
      <c r="B13" s="61" t="s">
        <v>42</v>
      </c>
      <c r="C13" s="62"/>
      <c r="D13" s="62"/>
      <c r="E13" s="62"/>
    </row>
    <row r="14" spans="1:5" ht="13.5" customHeight="1">
      <c r="A14" s="60" t="s">
        <v>43</v>
      </c>
      <c r="B14" s="61" t="s">
        <v>44</v>
      </c>
      <c r="C14" s="62"/>
      <c r="D14" s="62"/>
      <c r="E14" s="62"/>
    </row>
    <row r="15" spans="1:5" ht="13.5" customHeight="1">
      <c r="A15" s="60" t="s">
        <v>45</v>
      </c>
      <c r="B15" s="61" t="s">
        <v>46</v>
      </c>
      <c r="C15" s="62"/>
      <c r="D15" s="62"/>
      <c r="E15" s="62"/>
    </row>
    <row r="16" spans="1:5" ht="13.5" customHeight="1">
      <c r="A16" s="60" t="s">
        <v>45</v>
      </c>
      <c r="B16" s="61" t="s">
        <v>47</v>
      </c>
      <c r="C16" s="62"/>
      <c r="D16" s="62"/>
      <c r="E16" s="62"/>
    </row>
    <row r="17" spans="1:5" ht="12.75" customHeight="1">
      <c r="A17" s="63"/>
      <c r="B17" s="64" t="s">
        <v>48</v>
      </c>
      <c r="C17" s="65">
        <f>SUM(C11:C16)</f>
        <v>0</v>
      </c>
      <c r="D17" s="65">
        <f>SUM(D11:D16)</f>
        <v>0</v>
      </c>
      <c r="E17" s="65">
        <f>SUM(E11:E16)</f>
        <v>0</v>
      </c>
    </row>
    <row r="18" spans="1:5" ht="12.75" customHeight="1">
      <c r="A18" s="60" t="s">
        <v>49</v>
      </c>
      <c r="B18" s="61" t="s">
        <v>50</v>
      </c>
      <c r="C18" s="62"/>
      <c r="D18" s="62"/>
      <c r="E18" s="62"/>
    </row>
    <row r="19" spans="1:5" ht="12.75" customHeight="1">
      <c r="A19" s="60" t="s">
        <v>51</v>
      </c>
      <c r="B19" s="61" t="s">
        <v>52</v>
      </c>
      <c r="C19" s="62"/>
      <c r="D19" s="62"/>
      <c r="E19" s="62"/>
    </row>
    <row r="20" spans="1:5" ht="12.75" customHeight="1">
      <c r="A20" s="60" t="s">
        <v>53</v>
      </c>
      <c r="B20" s="61" t="s">
        <v>54</v>
      </c>
      <c r="C20" s="62"/>
      <c r="D20" s="62"/>
      <c r="E20" s="62"/>
    </row>
    <row r="21" spans="1:5" ht="12.75" customHeight="1">
      <c r="A21" s="60" t="s">
        <v>55</v>
      </c>
      <c r="B21" s="61" t="s">
        <v>56</v>
      </c>
      <c r="C21" s="62"/>
      <c r="D21" s="62"/>
      <c r="E21" s="62"/>
    </row>
    <row r="22" spans="1:5" ht="12.75" customHeight="1">
      <c r="A22" s="60" t="s">
        <v>57</v>
      </c>
      <c r="B22" s="61" t="s">
        <v>58</v>
      </c>
      <c r="C22" s="62"/>
      <c r="D22" s="62"/>
      <c r="E22" s="62"/>
    </row>
    <row r="23" spans="1:5" ht="12.75" customHeight="1">
      <c r="A23" s="66" t="s">
        <v>59</v>
      </c>
      <c r="B23" s="61" t="s">
        <v>60</v>
      </c>
      <c r="C23" s="62"/>
      <c r="D23" s="62"/>
      <c r="E23" s="62"/>
    </row>
    <row r="24" spans="1:5" ht="12.75" customHeight="1">
      <c r="A24" s="66" t="s">
        <v>61</v>
      </c>
      <c r="B24" s="61" t="s">
        <v>62</v>
      </c>
      <c r="C24" s="62"/>
      <c r="D24" s="62"/>
      <c r="E24" s="62"/>
    </row>
    <row r="25" spans="1:5" ht="12.75" customHeight="1">
      <c r="A25" s="66" t="s">
        <v>63</v>
      </c>
      <c r="B25" s="61" t="s">
        <v>64</v>
      </c>
      <c r="C25" s="62"/>
      <c r="D25" s="62"/>
      <c r="E25" s="62"/>
    </row>
    <row r="26" spans="1:5" ht="12.75" customHeight="1">
      <c r="A26" s="67"/>
      <c r="B26" s="64" t="s">
        <v>65</v>
      </c>
      <c r="C26" s="65">
        <f>SUM(C18:C25)</f>
        <v>0</v>
      </c>
      <c r="D26" s="65">
        <f>SUM(D18:D25)</f>
        <v>0</v>
      </c>
      <c r="E26" s="65">
        <f>SUM(E18:E25)</f>
        <v>0</v>
      </c>
    </row>
    <row r="27" spans="1:5" ht="12.75" customHeight="1">
      <c r="A27" s="66" t="s">
        <v>66</v>
      </c>
      <c r="B27" s="61" t="s">
        <v>67</v>
      </c>
      <c r="C27" s="65"/>
      <c r="D27" s="65"/>
      <c r="E27" s="65"/>
    </row>
    <row r="28" spans="1:5" ht="12.75" customHeight="1">
      <c r="A28" s="66" t="s">
        <v>68</v>
      </c>
      <c r="B28" s="61" t="s">
        <v>69</v>
      </c>
      <c r="C28" s="62"/>
      <c r="D28" s="62"/>
      <c r="E28" s="62"/>
    </row>
    <row r="29" spans="1:5" ht="12.75" customHeight="1">
      <c r="A29" s="67"/>
      <c r="B29" s="64" t="s">
        <v>70</v>
      </c>
      <c r="C29" s="65">
        <f>SUM(C26+C27+C28)</f>
        <v>0</v>
      </c>
      <c r="D29" s="65">
        <f>SUM(D26+D27+D28)</f>
        <v>0</v>
      </c>
      <c r="E29" s="65">
        <f>SUM(E26+E27+E28)</f>
        <v>0</v>
      </c>
    </row>
    <row r="30" spans="1:5" ht="12" customHeight="1">
      <c r="A30" s="66" t="s">
        <v>106</v>
      </c>
      <c r="B30" s="61" t="s">
        <v>107</v>
      </c>
      <c r="C30" s="62"/>
      <c r="D30" s="62"/>
      <c r="E30" s="62"/>
    </row>
    <row r="31" spans="1:5" ht="12" customHeight="1">
      <c r="A31" s="66" t="s">
        <v>108</v>
      </c>
      <c r="B31" s="61" t="s">
        <v>109</v>
      </c>
      <c r="C31" s="62"/>
      <c r="D31" s="62"/>
      <c r="E31" s="62"/>
    </row>
    <row r="32" spans="1:5" ht="12" customHeight="1">
      <c r="A32" s="66" t="s">
        <v>110</v>
      </c>
      <c r="B32" s="68" t="s">
        <v>111</v>
      </c>
      <c r="C32" s="69"/>
      <c r="D32" s="69"/>
      <c r="E32" s="69"/>
    </row>
    <row r="33" spans="1:5" ht="12" customHeight="1">
      <c r="A33" s="66" t="s">
        <v>112</v>
      </c>
      <c r="B33" s="61" t="s">
        <v>113</v>
      </c>
      <c r="C33" s="62"/>
      <c r="D33" s="62"/>
      <c r="E33" s="62"/>
    </row>
    <row r="34" spans="1:5" ht="12" customHeight="1">
      <c r="A34" s="66" t="s">
        <v>114</v>
      </c>
      <c r="B34" s="61" t="s">
        <v>115</v>
      </c>
      <c r="C34" s="62"/>
      <c r="D34" s="62"/>
      <c r="E34" s="62"/>
    </row>
    <row r="35" spans="1:5" ht="12" customHeight="1">
      <c r="A35" s="66"/>
      <c r="B35" s="64" t="s">
        <v>116</v>
      </c>
      <c r="C35" s="65">
        <f>SUM(C30:C34)</f>
        <v>0</v>
      </c>
      <c r="D35" s="65">
        <f>SUM(D30:D34)</f>
        <v>0</v>
      </c>
      <c r="E35" s="65">
        <f>SUM(E30:E34)</f>
        <v>0</v>
      </c>
    </row>
    <row r="36" spans="1:5" ht="12" customHeight="1">
      <c r="A36" s="66" t="s">
        <v>117</v>
      </c>
      <c r="B36" s="61" t="s">
        <v>118</v>
      </c>
      <c r="C36" s="62"/>
      <c r="D36" s="62"/>
      <c r="E36" s="62"/>
    </row>
    <row r="37" spans="1:5" ht="12" customHeight="1">
      <c r="A37" s="66" t="s">
        <v>117</v>
      </c>
      <c r="B37" s="61" t="s">
        <v>119</v>
      </c>
      <c r="C37" s="62"/>
      <c r="D37" s="62"/>
      <c r="E37" s="62"/>
    </row>
    <row r="38" spans="1:5" ht="12" customHeight="1">
      <c r="A38" s="66" t="s">
        <v>117</v>
      </c>
      <c r="B38" s="61" t="s">
        <v>120</v>
      </c>
      <c r="C38" s="62"/>
      <c r="D38" s="62"/>
      <c r="E38" s="62"/>
    </row>
    <row r="39" spans="1:5" ht="12" customHeight="1">
      <c r="A39" s="66" t="s">
        <v>117</v>
      </c>
      <c r="B39" s="61" t="s">
        <v>121</v>
      </c>
      <c r="C39" s="62"/>
      <c r="D39" s="62"/>
      <c r="E39" s="62"/>
    </row>
    <row r="40" spans="1:5" ht="12" customHeight="1">
      <c r="A40" s="67"/>
      <c r="B40" s="64" t="s">
        <v>122</v>
      </c>
      <c r="C40" s="65">
        <f>SUM(C36:C39)</f>
        <v>0</v>
      </c>
      <c r="D40" s="65">
        <f>SUM(D36:D39)</f>
        <v>0</v>
      </c>
      <c r="E40" s="65">
        <f>SUM(E36:E39)</f>
        <v>0</v>
      </c>
    </row>
    <row r="41" spans="1:5" ht="12" customHeight="1">
      <c r="A41" s="70"/>
      <c r="B41" s="71" t="s">
        <v>123</v>
      </c>
      <c r="C41" s="72">
        <f>C35+C29+C17+C40</f>
        <v>0</v>
      </c>
      <c r="D41" s="72">
        <f>D35+D29+D17+D40</f>
        <v>0</v>
      </c>
      <c r="E41" s="72">
        <f>E35+E29+E17+E40</f>
        <v>0</v>
      </c>
    </row>
    <row r="42" spans="1:5" ht="12" customHeight="1">
      <c r="A42" s="60" t="s">
        <v>124</v>
      </c>
      <c r="B42" s="61" t="s">
        <v>125</v>
      </c>
      <c r="C42" s="62"/>
      <c r="D42" s="62"/>
      <c r="E42" s="62"/>
    </row>
    <row r="43" spans="1:5" ht="12" customHeight="1">
      <c r="A43" s="60" t="s">
        <v>126</v>
      </c>
      <c r="B43" s="61" t="s">
        <v>127</v>
      </c>
      <c r="C43" s="62"/>
      <c r="D43" s="62"/>
      <c r="E43" s="62"/>
    </row>
    <row r="44" spans="1:5" ht="26.25" customHeight="1">
      <c r="A44" s="63"/>
      <c r="B44" s="64" t="s">
        <v>71</v>
      </c>
      <c r="C44" s="65">
        <f>SUM(C42:C43)</f>
        <v>0</v>
      </c>
      <c r="D44" s="65">
        <f>SUM(D42:D43)</f>
        <v>0</v>
      </c>
      <c r="E44" s="65">
        <f>SUM(E42:E43)</f>
        <v>0</v>
      </c>
    </row>
    <row r="45" spans="1:5" ht="14.25" customHeight="1">
      <c r="A45" s="66" t="s">
        <v>77</v>
      </c>
      <c r="B45" s="61" t="s">
        <v>19</v>
      </c>
      <c r="C45" s="62"/>
      <c r="D45" s="62"/>
      <c r="E45" s="62"/>
    </row>
    <row r="46" spans="1:5" ht="14.25" customHeight="1">
      <c r="A46" s="66" t="s">
        <v>78</v>
      </c>
      <c r="B46" s="61" t="s">
        <v>79</v>
      </c>
      <c r="C46" s="62"/>
      <c r="D46" s="62"/>
      <c r="E46" s="62"/>
    </row>
    <row r="47" spans="1:5" ht="14.25" customHeight="1">
      <c r="A47" s="66" t="s">
        <v>80</v>
      </c>
      <c r="B47" s="61" t="s">
        <v>81</v>
      </c>
      <c r="C47" s="62"/>
      <c r="D47" s="62"/>
      <c r="E47" s="62"/>
    </row>
    <row r="48" spans="1:5" ht="14.25" customHeight="1">
      <c r="A48" s="67"/>
      <c r="B48" s="64" t="s">
        <v>84</v>
      </c>
      <c r="C48" s="65">
        <f>SUM(C45:C47)</f>
        <v>0</v>
      </c>
      <c r="D48" s="65">
        <f>SUM(D45:D47)</f>
        <v>0</v>
      </c>
      <c r="E48" s="65">
        <f>SUM(E45:E47)</f>
        <v>0</v>
      </c>
    </row>
    <row r="49" spans="1:5" ht="14.25" customHeight="1">
      <c r="A49" s="66" t="s">
        <v>90</v>
      </c>
      <c r="B49" s="61" t="s">
        <v>91</v>
      </c>
      <c r="C49" s="62"/>
      <c r="D49" s="62"/>
      <c r="E49" s="62"/>
    </row>
    <row r="50" spans="1:5" ht="69" customHeight="1">
      <c r="A50" s="66" t="s">
        <v>130</v>
      </c>
      <c r="B50" s="61" t="s">
        <v>131</v>
      </c>
      <c r="C50" s="62">
        <v>5000000</v>
      </c>
      <c r="D50" s="62">
        <v>5000000</v>
      </c>
      <c r="E50" s="62">
        <v>400000</v>
      </c>
    </row>
    <row r="51" spans="1:5" ht="14.25" customHeight="1">
      <c r="A51" s="66">
        <v>272</v>
      </c>
      <c r="B51" s="61" t="s">
        <v>93</v>
      </c>
      <c r="C51" s="62"/>
      <c r="D51" s="62"/>
      <c r="E51" s="62"/>
    </row>
    <row r="52" spans="1:5" ht="14.25" customHeight="1">
      <c r="A52" s="67">
        <v>276</v>
      </c>
      <c r="B52" s="64" t="s">
        <v>94</v>
      </c>
      <c r="C52" s="65">
        <f>SUM(C49:C51)</f>
        <v>5000000</v>
      </c>
      <c r="D52" s="65">
        <f>SUM(D49:D51)</f>
        <v>5000000</v>
      </c>
      <c r="E52" s="65">
        <f>SUM(E49:E51)</f>
        <v>400000</v>
      </c>
    </row>
    <row r="53" spans="1:5" ht="14.25" customHeight="1">
      <c r="A53" s="70"/>
      <c r="B53" s="71" t="s">
        <v>95</v>
      </c>
      <c r="C53" s="72">
        <f>C48+C52+C44</f>
        <v>5000000</v>
      </c>
      <c r="D53" s="72">
        <f>D48+D52+D44</f>
        <v>5000000</v>
      </c>
      <c r="E53" s="72">
        <f>E48+E52+E44</f>
        <v>400000</v>
      </c>
    </row>
    <row r="54" spans="1:5" ht="14.25" customHeight="1">
      <c r="A54" s="70" t="s">
        <v>96</v>
      </c>
      <c r="B54" s="71" t="s">
        <v>97</v>
      </c>
      <c r="C54" s="72"/>
      <c r="D54" s="72"/>
      <c r="E54" s="72"/>
    </row>
    <row r="55" spans="1:5" ht="14.25" customHeight="1">
      <c r="A55" s="67">
        <v>277</v>
      </c>
      <c r="B55" s="64" t="s">
        <v>98</v>
      </c>
      <c r="C55" s="65">
        <f>C53+C41+C54</f>
        <v>5000000</v>
      </c>
      <c r="D55" s="65">
        <f>D53+D41+D54</f>
        <v>5000000</v>
      </c>
      <c r="E55" s="65">
        <f>E53+E41+E54</f>
        <v>400000</v>
      </c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5" r:id="rId1"/>
  <headerFooter alignWithMargins="0">
    <oddHeader>&amp;C&amp;P/&amp;N</oddHeader>
    <oddFooter>&amp;L&amp;D&amp;C&amp;A&amp;R&amp;F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7"/>
  <sheetViews>
    <sheetView view="pageBreakPreview" zoomScale="60" zoomScaleNormal="80" zoomScalePageLayoutView="0" workbookViewId="0" topLeftCell="A25">
      <selection activeCell="F31" sqref="F31"/>
    </sheetView>
  </sheetViews>
  <sheetFormatPr defaultColWidth="8.75" defaultRowHeight="18"/>
  <cols>
    <col min="1" max="1" width="9.91015625" style="4" customWidth="1"/>
    <col min="2" max="2" width="31.58203125" style="4" customWidth="1"/>
    <col min="3" max="3" width="8.08203125" style="4" customWidth="1"/>
    <col min="4" max="4" width="12.91015625" style="4" customWidth="1"/>
    <col min="5" max="5" width="16.25" style="4" customWidth="1"/>
    <col min="6" max="16384" width="8.75" style="4" customWidth="1"/>
  </cols>
  <sheetData>
    <row r="1" spans="1:5" ht="12.75">
      <c r="A1" s="11"/>
      <c r="B1" s="11"/>
      <c r="C1" s="12" t="s">
        <v>195</v>
      </c>
      <c r="D1" s="12" t="s">
        <v>195</v>
      </c>
      <c r="E1" s="12" t="s">
        <v>195</v>
      </c>
    </row>
    <row r="2" spans="1:4" ht="12.75">
      <c r="A2" s="73">
        <v>680002</v>
      </c>
      <c r="B2" s="201" t="s">
        <v>210</v>
      </c>
      <c r="C2" s="201"/>
      <c r="D2" s="201"/>
    </row>
    <row r="3" spans="1:5" ht="25.5">
      <c r="A3" s="13" t="s">
        <v>132</v>
      </c>
      <c r="B3" s="74" t="s">
        <v>6</v>
      </c>
      <c r="C3" s="43" t="s">
        <v>191</v>
      </c>
      <c r="D3" s="43" t="s">
        <v>217</v>
      </c>
      <c r="E3" s="43" t="s">
        <v>232</v>
      </c>
    </row>
    <row r="4" spans="1:5" ht="25.5">
      <c r="A4" s="18" t="s">
        <v>23</v>
      </c>
      <c r="B4" s="19" t="s">
        <v>24</v>
      </c>
      <c r="C4" s="7"/>
      <c r="D4" s="7"/>
      <c r="E4" s="7"/>
    </row>
    <row r="5" spans="1:5" ht="27.75" customHeight="1">
      <c r="A5" s="18" t="s">
        <v>25</v>
      </c>
      <c r="B5" s="19" t="s">
        <v>26</v>
      </c>
      <c r="C5" s="7"/>
      <c r="D5" s="7"/>
      <c r="E5" s="7"/>
    </row>
    <row r="6" spans="1:5" ht="38.25" customHeight="1">
      <c r="A6" s="18" t="s">
        <v>27</v>
      </c>
      <c r="B6" s="19" t="s">
        <v>28</v>
      </c>
      <c r="C6" s="7"/>
      <c r="D6" s="7"/>
      <c r="E6" s="7"/>
    </row>
    <row r="7" spans="1:5" ht="25.5">
      <c r="A7" s="18" t="s">
        <v>29</v>
      </c>
      <c r="B7" s="19" t="s">
        <v>30</v>
      </c>
      <c r="C7" s="7"/>
      <c r="D7" s="7"/>
      <c r="E7" s="7"/>
    </row>
    <row r="8" spans="1:5" ht="23.25" customHeight="1">
      <c r="A8" s="18" t="s">
        <v>31</v>
      </c>
      <c r="B8" s="19" t="s">
        <v>32</v>
      </c>
      <c r="C8" s="7"/>
      <c r="D8" s="7"/>
      <c r="E8" s="7"/>
    </row>
    <row r="9" spans="1:5" ht="12.75">
      <c r="A9" s="18" t="s">
        <v>33</v>
      </c>
      <c r="B9" s="19" t="s">
        <v>34</v>
      </c>
      <c r="C9" s="7"/>
      <c r="D9" s="7"/>
      <c r="E9" s="7"/>
    </row>
    <row r="10" spans="1:5" ht="15" customHeight="1">
      <c r="A10" s="21" t="s">
        <v>35</v>
      </c>
      <c r="B10" s="22" t="s">
        <v>36</v>
      </c>
      <c r="C10" s="7"/>
      <c r="D10" s="7"/>
      <c r="E10" s="7"/>
    </row>
    <row r="11" spans="1:5" ht="12.75">
      <c r="A11" s="18" t="s">
        <v>37</v>
      </c>
      <c r="B11" s="19" t="s">
        <v>38</v>
      </c>
      <c r="C11" s="7"/>
      <c r="D11" s="7"/>
      <c r="E11" s="7"/>
    </row>
    <row r="12" spans="1:5" ht="25.5">
      <c r="A12" s="18" t="s">
        <v>39</v>
      </c>
      <c r="B12" s="19" t="s">
        <v>40</v>
      </c>
      <c r="C12" s="7"/>
      <c r="D12" s="7"/>
      <c r="E12" s="7"/>
    </row>
    <row r="13" spans="1:5" ht="15" customHeight="1">
      <c r="A13" s="18" t="s">
        <v>41</v>
      </c>
      <c r="B13" s="19" t="s">
        <v>42</v>
      </c>
      <c r="C13" s="7"/>
      <c r="D13" s="7"/>
      <c r="E13" s="7"/>
    </row>
    <row r="14" spans="1:5" ht="14.25" customHeight="1">
      <c r="A14" s="18" t="s">
        <v>43</v>
      </c>
      <c r="B14" s="19" t="s">
        <v>44</v>
      </c>
      <c r="C14" s="7"/>
      <c r="D14" s="7"/>
      <c r="E14" s="7"/>
    </row>
    <row r="15" spans="1:5" ht="12.75">
      <c r="A15" s="18" t="s">
        <v>45</v>
      </c>
      <c r="B15" s="19" t="s">
        <v>46</v>
      </c>
      <c r="C15" s="7"/>
      <c r="D15" s="7"/>
      <c r="E15" s="7"/>
    </row>
    <row r="16" spans="1:5" ht="25.5">
      <c r="A16" s="18" t="s">
        <v>45</v>
      </c>
      <c r="B16" s="19" t="s">
        <v>47</v>
      </c>
      <c r="C16" s="7"/>
      <c r="D16" s="7"/>
      <c r="E16" s="7"/>
    </row>
    <row r="17" spans="1:5" ht="25.5">
      <c r="A17" s="21"/>
      <c r="B17" s="22" t="s">
        <v>48</v>
      </c>
      <c r="C17" s="7"/>
      <c r="D17" s="7"/>
      <c r="E17" s="7"/>
    </row>
    <row r="18" spans="1:5" ht="12.75" customHeight="1">
      <c r="A18" s="18" t="s">
        <v>49</v>
      </c>
      <c r="B18" s="19" t="s">
        <v>50</v>
      </c>
      <c r="C18" s="25"/>
      <c r="D18" s="25"/>
      <c r="E18" s="25"/>
    </row>
    <row r="19" spans="1:5" ht="12.75" customHeight="1">
      <c r="A19" s="18" t="s">
        <v>51</v>
      </c>
      <c r="B19" s="19" t="s">
        <v>52</v>
      </c>
      <c r="C19" s="25"/>
      <c r="D19" s="25"/>
      <c r="E19" s="25"/>
    </row>
    <row r="20" spans="1:5" ht="12.75" customHeight="1">
      <c r="A20" s="18" t="s">
        <v>53</v>
      </c>
      <c r="B20" s="19" t="s">
        <v>54</v>
      </c>
      <c r="C20" s="25"/>
      <c r="D20" s="25"/>
      <c r="E20" s="25"/>
    </row>
    <row r="21" spans="1:5" ht="12.75" customHeight="1">
      <c r="A21" s="18" t="s">
        <v>55</v>
      </c>
      <c r="B21" s="19" t="s">
        <v>56</v>
      </c>
      <c r="C21" s="25"/>
      <c r="D21" s="25"/>
      <c r="E21" s="25"/>
    </row>
    <row r="22" spans="1:5" ht="27" customHeight="1">
      <c r="A22" s="18" t="s">
        <v>57</v>
      </c>
      <c r="B22" s="19" t="s">
        <v>58</v>
      </c>
      <c r="C22" s="25"/>
      <c r="D22" s="25"/>
      <c r="E22" s="25"/>
    </row>
    <row r="23" spans="1:5" ht="14.25" customHeight="1">
      <c r="A23" s="26" t="s">
        <v>59</v>
      </c>
      <c r="B23" s="19" t="s">
        <v>60</v>
      </c>
      <c r="C23" s="25"/>
      <c r="D23" s="25"/>
      <c r="E23" s="25"/>
    </row>
    <row r="24" spans="1:5" ht="14.25" customHeight="1">
      <c r="A24" s="26" t="s">
        <v>61</v>
      </c>
      <c r="B24" s="19" t="s">
        <v>62</v>
      </c>
      <c r="C24" s="148"/>
      <c r="D24" s="148"/>
      <c r="E24" s="148"/>
    </row>
    <row r="25" spans="1:5" ht="14.25" customHeight="1">
      <c r="A25" s="26" t="s">
        <v>63</v>
      </c>
      <c r="B25" s="19" t="s">
        <v>64</v>
      </c>
      <c r="C25" s="148"/>
      <c r="D25" s="148"/>
      <c r="E25" s="148"/>
    </row>
    <row r="26" spans="1:5" ht="12.75">
      <c r="A26" s="16"/>
      <c r="B26" s="22" t="s">
        <v>65</v>
      </c>
      <c r="C26" s="28">
        <f>SUM(C18:C25)</f>
        <v>0</v>
      </c>
      <c r="D26" s="28">
        <f>SUM(D18:D25)</f>
        <v>0</v>
      </c>
      <c r="E26" s="28">
        <f>SUM(E18:E25)</f>
        <v>0</v>
      </c>
    </row>
    <row r="27" spans="1:5" ht="12.75">
      <c r="A27" s="26" t="s">
        <v>66</v>
      </c>
      <c r="B27" s="19" t="s">
        <v>67</v>
      </c>
      <c r="C27" s="28"/>
      <c r="D27" s="28"/>
      <c r="E27" s="28"/>
    </row>
    <row r="28" spans="1:5" ht="12.75">
      <c r="A28" s="26" t="s">
        <v>68</v>
      </c>
      <c r="B28" s="19" t="s">
        <v>69</v>
      </c>
      <c r="C28" s="148"/>
      <c r="D28" s="148"/>
      <c r="E28" s="148"/>
    </row>
    <row r="29" spans="1:5" ht="12.75">
      <c r="A29" s="16"/>
      <c r="B29" s="22" t="s">
        <v>70</v>
      </c>
      <c r="C29" s="28">
        <f>SUM(C26+C27+C28)</f>
        <v>0</v>
      </c>
      <c r="D29" s="28">
        <f>SUM(D26+D27+D28)</f>
        <v>0</v>
      </c>
      <c r="E29" s="28">
        <f>SUM(E26+E27+E28)</f>
        <v>0</v>
      </c>
    </row>
    <row r="30" spans="1:7" ht="12.75">
      <c r="A30" s="26" t="s">
        <v>106</v>
      </c>
      <c r="B30" s="19" t="s">
        <v>107</v>
      </c>
      <c r="C30" s="149">
        <v>1027000</v>
      </c>
      <c r="D30" s="186">
        <v>1656921</v>
      </c>
      <c r="E30" s="195">
        <v>629921</v>
      </c>
      <c r="F30" s="4" t="s">
        <v>237</v>
      </c>
      <c r="G30" s="34"/>
    </row>
    <row r="31" spans="1:5" ht="12.75">
      <c r="A31" s="26" t="s">
        <v>108</v>
      </c>
      <c r="B31" s="19" t="s">
        <v>109</v>
      </c>
      <c r="C31" s="7"/>
      <c r="D31" s="7"/>
      <c r="E31" s="196"/>
    </row>
    <row r="32" spans="1:5" ht="12.75">
      <c r="A32" s="26" t="s">
        <v>110</v>
      </c>
      <c r="B32" s="50" t="s">
        <v>111</v>
      </c>
      <c r="C32" s="7">
        <v>277000</v>
      </c>
      <c r="D32" s="187">
        <v>447079</v>
      </c>
      <c r="E32" s="196">
        <v>170079</v>
      </c>
    </row>
    <row r="33" spans="1:5" ht="12.75">
      <c r="A33" s="26" t="s">
        <v>112</v>
      </c>
      <c r="B33" s="19" t="s">
        <v>113</v>
      </c>
      <c r="C33" s="7"/>
      <c r="D33" s="7"/>
      <c r="E33" s="7"/>
    </row>
    <row r="34" spans="1:5" ht="12.75">
      <c r="A34" s="26" t="s">
        <v>114</v>
      </c>
      <c r="B34" s="19" t="s">
        <v>115</v>
      </c>
      <c r="C34" s="7"/>
      <c r="D34" s="7"/>
      <c r="E34" s="7"/>
    </row>
    <row r="35" spans="1:5" ht="13.5" customHeight="1">
      <c r="A35" s="26"/>
      <c r="B35" s="22" t="s">
        <v>116</v>
      </c>
      <c r="C35" s="7">
        <f>C32+C30</f>
        <v>1304000</v>
      </c>
      <c r="D35" s="7">
        <f>D32+D30</f>
        <v>2104000</v>
      </c>
      <c r="E35" s="7">
        <f>E32+E30</f>
        <v>800000</v>
      </c>
    </row>
    <row r="36" spans="1:5" ht="13.5" customHeight="1">
      <c r="A36" s="26" t="s">
        <v>117</v>
      </c>
      <c r="B36" s="19" t="s">
        <v>118</v>
      </c>
      <c r="C36" s="7"/>
      <c r="D36" s="7"/>
      <c r="E36" s="7"/>
    </row>
    <row r="37" spans="1:5" ht="13.5" customHeight="1">
      <c r="A37" s="26" t="s">
        <v>117</v>
      </c>
      <c r="B37" s="19" t="s">
        <v>119</v>
      </c>
      <c r="C37" s="7"/>
      <c r="D37" s="7"/>
      <c r="E37" s="7"/>
    </row>
    <row r="38" spans="1:5" ht="13.5" customHeight="1">
      <c r="A38" s="26" t="s">
        <v>117</v>
      </c>
      <c r="B38" s="19" t="s">
        <v>120</v>
      </c>
      <c r="C38" s="7"/>
      <c r="D38" s="7"/>
      <c r="E38" s="7"/>
    </row>
    <row r="39" spans="1:5" ht="13.5" customHeight="1">
      <c r="A39" s="26" t="s">
        <v>117</v>
      </c>
      <c r="B39" s="19" t="s">
        <v>121</v>
      </c>
      <c r="C39" s="7"/>
      <c r="D39" s="7"/>
      <c r="E39" s="7"/>
    </row>
    <row r="40" spans="1:5" ht="13.5" customHeight="1">
      <c r="A40" s="16"/>
      <c r="B40" s="22" t="s">
        <v>122</v>
      </c>
      <c r="C40" s="7"/>
      <c r="D40" s="7"/>
      <c r="E40" s="7"/>
    </row>
    <row r="41" spans="1:5" ht="13.5" customHeight="1">
      <c r="A41" s="30"/>
      <c r="B41" s="31" t="s">
        <v>123</v>
      </c>
      <c r="C41" s="51">
        <f>C35+C29+C17+C40</f>
        <v>1304000</v>
      </c>
      <c r="D41" s="51">
        <f>D35+D29+D17+D40</f>
        <v>2104000</v>
      </c>
      <c r="E41" s="51">
        <f>E35+E29+E17+E40</f>
        <v>800000</v>
      </c>
    </row>
    <row r="42" spans="1:5" ht="13.5" customHeight="1">
      <c r="A42" s="18" t="s">
        <v>124</v>
      </c>
      <c r="B42" s="19" t="s">
        <v>125</v>
      </c>
      <c r="C42" s="7"/>
      <c r="D42" s="7"/>
      <c r="E42" s="7"/>
    </row>
    <row r="43" spans="1:5" ht="25.5">
      <c r="A43" s="18" t="s">
        <v>126</v>
      </c>
      <c r="B43" s="19" t="s">
        <v>127</v>
      </c>
      <c r="C43" s="7"/>
      <c r="D43" s="7"/>
      <c r="E43" s="7"/>
    </row>
    <row r="44" spans="1:5" ht="25.5">
      <c r="A44" s="21"/>
      <c r="B44" s="22" t="s">
        <v>71</v>
      </c>
      <c r="C44" s="7"/>
      <c r="D44" s="7"/>
      <c r="E44" s="7"/>
    </row>
    <row r="45" spans="1:5" ht="12.75">
      <c r="A45" s="26" t="s">
        <v>77</v>
      </c>
      <c r="B45" s="19" t="s">
        <v>19</v>
      </c>
      <c r="C45" s="7"/>
      <c r="D45" s="7"/>
      <c r="E45" s="7"/>
    </row>
    <row r="46" spans="1:5" ht="12.75">
      <c r="A46" s="26" t="s">
        <v>78</v>
      </c>
      <c r="B46" s="19" t="s">
        <v>79</v>
      </c>
      <c r="C46" s="7"/>
      <c r="D46" s="7"/>
      <c r="E46" s="7"/>
    </row>
    <row r="47" spans="1:5" ht="12.75">
      <c r="A47" s="26" t="s">
        <v>80</v>
      </c>
      <c r="B47" s="19" t="s">
        <v>81</v>
      </c>
      <c r="C47" s="7"/>
      <c r="D47" s="7"/>
      <c r="E47" s="7"/>
    </row>
    <row r="48" spans="1:5" ht="12.75">
      <c r="A48" s="16"/>
      <c r="B48" s="22" t="s">
        <v>84</v>
      </c>
      <c r="C48" s="7"/>
      <c r="D48" s="7"/>
      <c r="E48" s="7"/>
    </row>
    <row r="49" spans="1:5" ht="25.5">
      <c r="A49" s="26" t="s">
        <v>90</v>
      </c>
      <c r="B49" s="19" t="s">
        <v>128</v>
      </c>
      <c r="C49" s="7"/>
      <c r="D49" s="7"/>
      <c r="E49" s="7"/>
    </row>
    <row r="50" spans="1:5" ht="25.5">
      <c r="A50" s="26"/>
      <c r="B50" s="19" t="s">
        <v>92</v>
      </c>
      <c r="C50" s="7"/>
      <c r="D50" s="7"/>
      <c r="E50" s="7"/>
    </row>
    <row r="51" spans="1:5" ht="12.75">
      <c r="A51" s="26">
        <v>272</v>
      </c>
      <c r="B51" s="19" t="s">
        <v>93</v>
      </c>
      <c r="C51" s="7"/>
      <c r="D51" s="7"/>
      <c r="E51" s="7"/>
    </row>
    <row r="52" spans="1:5" ht="14.25" customHeight="1">
      <c r="A52" s="16">
        <v>276</v>
      </c>
      <c r="B52" s="22" t="s">
        <v>94</v>
      </c>
      <c r="C52" s="7"/>
      <c r="D52" s="7"/>
      <c r="E52" s="7"/>
    </row>
    <row r="53" spans="1:5" ht="12.75">
      <c r="A53" s="30"/>
      <c r="B53" s="31" t="s">
        <v>95</v>
      </c>
      <c r="C53" s="7"/>
      <c r="D53" s="7"/>
      <c r="E53" s="7"/>
    </row>
    <row r="54" spans="1:5" ht="12.75">
      <c r="A54" s="30" t="s">
        <v>96</v>
      </c>
      <c r="B54" s="31" t="s">
        <v>97</v>
      </c>
      <c r="C54" s="7"/>
      <c r="D54" s="7"/>
      <c r="E54" s="7"/>
    </row>
    <row r="55" spans="1:5" ht="12.75">
      <c r="A55" s="16">
        <v>277</v>
      </c>
      <c r="B55" s="22" t="s">
        <v>98</v>
      </c>
      <c r="C55" s="44">
        <f>C53+C41+C54</f>
        <v>1304000</v>
      </c>
      <c r="D55" s="44">
        <f>D53+D41+D54</f>
        <v>2104000</v>
      </c>
      <c r="E55" s="44">
        <f>E53+E41+E54</f>
        <v>800000</v>
      </c>
    </row>
    <row r="56" spans="2:5" ht="12.75">
      <c r="B56" s="34"/>
      <c r="C56" s="34"/>
      <c r="D56" s="34"/>
      <c r="E56" s="34"/>
    </row>
    <row r="57" spans="2:5" ht="12.75">
      <c r="B57" s="34"/>
      <c r="C57" s="34"/>
      <c r="D57" s="34"/>
      <c r="E57" s="34"/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69" r:id="rId1"/>
  <headerFooter alignWithMargins="0">
    <oddHeader>&amp;C&amp;P/&amp;N&amp;R&amp;A</oddHeader>
    <oddFooter>&amp;L&amp;D&amp;R&amp;F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56"/>
  <sheetViews>
    <sheetView view="pageBreakPreview" zoomScale="86" zoomScaleNormal="80" zoomScaleSheetLayoutView="86" zoomScalePageLayoutView="0" workbookViewId="0" topLeftCell="A1">
      <selection activeCell="F49" sqref="F49"/>
    </sheetView>
  </sheetViews>
  <sheetFormatPr defaultColWidth="8.75" defaultRowHeight="18"/>
  <cols>
    <col min="1" max="1" width="8.75" style="4" customWidth="1"/>
    <col min="2" max="2" width="39.25" style="4" customWidth="1"/>
    <col min="3" max="4" width="9.25" style="10" customWidth="1"/>
    <col min="5" max="5" width="18.33203125" style="10" customWidth="1"/>
    <col min="6" max="6" width="49" style="4" customWidth="1"/>
    <col min="7" max="16384" width="8.75" style="4" customWidth="1"/>
  </cols>
  <sheetData>
    <row r="1" spans="1:5" ht="12.75">
      <c r="A1" s="11"/>
      <c r="B1" s="11"/>
      <c r="C1" s="12" t="s">
        <v>195</v>
      </c>
      <c r="D1" s="12" t="s">
        <v>195</v>
      </c>
      <c r="E1" s="12" t="s">
        <v>195</v>
      </c>
    </row>
    <row r="2" spans="1:5" ht="12.75">
      <c r="A2" s="13">
        <v>841091</v>
      </c>
      <c r="B2" s="199" t="s">
        <v>210</v>
      </c>
      <c r="C2" s="199"/>
      <c r="D2" s="199"/>
      <c r="E2" s="4"/>
    </row>
    <row r="3" spans="1:5" ht="12.75">
      <c r="A3" s="13" t="s">
        <v>133</v>
      </c>
      <c r="B3" s="35" t="s">
        <v>8</v>
      </c>
      <c r="C3" s="75" t="s">
        <v>191</v>
      </c>
      <c r="D3" s="75" t="s">
        <v>216</v>
      </c>
      <c r="E3" s="75" t="s">
        <v>238</v>
      </c>
    </row>
    <row r="4" spans="1:6" ht="15.75" customHeight="1">
      <c r="A4" s="18" t="s">
        <v>23</v>
      </c>
      <c r="B4" s="19" t="s">
        <v>24</v>
      </c>
      <c r="C4" s="40">
        <v>43438015</v>
      </c>
      <c r="D4" s="173">
        <v>43488031</v>
      </c>
      <c r="E4" s="192">
        <v>22698421</v>
      </c>
      <c r="F4" s="174" t="s">
        <v>218</v>
      </c>
    </row>
    <row r="5" spans="1:5" ht="23.25" customHeight="1">
      <c r="A5" s="18" t="s">
        <v>25</v>
      </c>
      <c r="B5" s="19" t="s">
        <v>26</v>
      </c>
      <c r="C5" s="40">
        <v>38684467</v>
      </c>
      <c r="D5" s="40">
        <v>38684467</v>
      </c>
      <c r="E5" s="192">
        <v>20400883</v>
      </c>
    </row>
    <row r="6" spans="1:5" ht="27" customHeight="1">
      <c r="A6" s="18" t="s">
        <v>27</v>
      </c>
      <c r="B6" s="19" t="s">
        <v>28</v>
      </c>
      <c r="C6" s="40">
        <v>29219985</v>
      </c>
      <c r="D6" s="40">
        <v>29219985</v>
      </c>
      <c r="E6" s="192">
        <v>15407136</v>
      </c>
    </row>
    <row r="7" spans="1:5" ht="26.25" customHeight="1">
      <c r="A7" s="18" t="s">
        <v>29</v>
      </c>
      <c r="B7" s="19" t="s">
        <v>30</v>
      </c>
      <c r="C7" s="40">
        <v>1800000</v>
      </c>
      <c r="D7" s="40">
        <v>1800000</v>
      </c>
      <c r="E7" s="192">
        <v>936000</v>
      </c>
    </row>
    <row r="8" spans="1:6" ht="36.75" customHeight="1">
      <c r="A8" s="18" t="s">
        <v>31</v>
      </c>
      <c r="B8" s="19" t="s">
        <v>32</v>
      </c>
      <c r="C8" s="76"/>
      <c r="D8" s="172">
        <v>547157</v>
      </c>
      <c r="E8" s="142">
        <v>630329</v>
      </c>
      <c r="F8" s="175" t="s">
        <v>219</v>
      </c>
    </row>
    <row r="9" spans="1:5" ht="17.25" customHeight="1">
      <c r="A9" s="18" t="s">
        <v>33</v>
      </c>
      <c r="B9" s="19" t="s">
        <v>34</v>
      </c>
      <c r="C9" s="76"/>
      <c r="D9" s="76"/>
      <c r="E9" s="76"/>
    </row>
    <row r="10" spans="1:5" ht="17.25" customHeight="1">
      <c r="A10" s="21" t="s">
        <v>35</v>
      </c>
      <c r="B10" s="22" t="s">
        <v>36</v>
      </c>
      <c r="C10" s="77">
        <f>SUM(C4:C9)</f>
        <v>113142467</v>
      </c>
      <c r="D10" s="77">
        <f>SUM(D4:D9)</f>
        <v>113739640</v>
      </c>
      <c r="E10" s="77">
        <f>SUM(E4:E9)</f>
        <v>60072769</v>
      </c>
    </row>
    <row r="11" spans="1:5" ht="17.25" customHeight="1">
      <c r="A11" s="18" t="s">
        <v>37</v>
      </c>
      <c r="B11" s="19" t="s">
        <v>38</v>
      </c>
      <c r="C11" s="76"/>
      <c r="D11" s="76"/>
      <c r="E11" s="76"/>
    </row>
    <row r="12" spans="1:6" ht="17.25" customHeight="1">
      <c r="A12" s="18" t="s">
        <v>39</v>
      </c>
      <c r="B12" s="19" t="s">
        <v>40</v>
      </c>
      <c r="C12" s="76"/>
      <c r="D12" s="76"/>
      <c r="E12" s="76"/>
      <c r="F12" s="134"/>
    </row>
    <row r="13" spans="1:5" ht="17.25" customHeight="1">
      <c r="A13" s="18" t="s">
        <v>41</v>
      </c>
      <c r="B13" s="19" t="s">
        <v>42</v>
      </c>
      <c r="C13" s="76"/>
      <c r="D13" s="76"/>
      <c r="E13" s="76"/>
    </row>
    <row r="14" spans="1:5" ht="17.25" customHeight="1">
      <c r="A14" s="18" t="s">
        <v>43</v>
      </c>
      <c r="B14" s="19" t="s">
        <v>44</v>
      </c>
      <c r="C14" s="76"/>
      <c r="D14" s="76"/>
      <c r="E14" s="76"/>
    </row>
    <row r="15" spans="1:5" ht="17.25" customHeight="1">
      <c r="A15" s="18" t="s">
        <v>45</v>
      </c>
      <c r="B15" s="19" t="s">
        <v>46</v>
      </c>
      <c r="C15" s="76"/>
      <c r="D15" s="76"/>
      <c r="E15" s="76"/>
    </row>
    <row r="16" spans="1:5" ht="17.25" customHeight="1">
      <c r="A16" s="18" t="s">
        <v>45</v>
      </c>
      <c r="B16" s="19" t="s">
        <v>47</v>
      </c>
      <c r="C16" s="76"/>
      <c r="D16" s="76"/>
      <c r="E16" s="76"/>
    </row>
    <row r="17" spans="1:5" ht="24.75" customHeight="1">
      <c r="A17" s="21"/>
      <c r="B17" s="22" t="s">
        <v>48</v>
      </c>
      <c r="C17" s="78">
        <f>SUM(C11:C16)</f>
        <v>0</v>
      </c>
      <c r="D17" s="78">
        <f>SUM(D11:D16)</f>
        <v>0</v>
      </c>
      <c r="E17" s="78">
        <f>SUM(E11:E16)</f>
        <v>0</v>
      </c>
    </row>
    <row r="18" spans="1:5" ht="17.25" customHeight="1">
      <c r="A18" s="18" t="s">
        <v>49</v>
      </c>
      <c r="B18" s="19" t="s">
        <v>50</v>
      </c>
      <c r="C18" s="76"/>
      <c r="D18" s="76"/>
      <c r="E18" s="76"/>
    </row>
    <row r="19" spans="1:5" ht="17.25" customHeight="1">
      <c r="A19" s="18" t="s">
        <v>51</v>
      </c>
      <c r="B19" s="19" t="s">
        <v>52</v>
      </c>
      <c r="C19" s="76"/>
      <c r="D19" s="76"/>
      <c r="E19" s="76"/>
    </row>
    <row r="20" spans="1:5" ht="17.25" customHeight="1">
      <c r="A20" s="18" t="s">
        <v>53</v>
      </c>
      <c r="B20" s="19" t="s">
        <v>54</v>
      </c>
      <c r="C20" s="76"/>
      <c r="D20" s="76"/>
      <c r="E20" s="76"/>
    </row>
    <row r="21" spans="1:5" ht="14.25" customHeight="1">
      <c r="A21" s="18" t="s">
        <v>55</v>
      </c>
      <c r="B21" s="19" t="s">
        <v>56</v>
      </c>
      <c r="C21" s="76"/>
      <c r="D21" s="76"/>
      <c r="E21" s="76"/>
    </row>
    <row r="22" spans="1:5" ht="28.5" customHeight="1">
      <c r="A22" s="18" t="s">
        <v>57</v>
      </c>
      <c r="B22" s="19" t="s">
        <v>58</v>
      </c>
      <c r="C22" s="76"/>
      <c r="D22" s="76"/>
      <c r="E22" s="76"/>
    </row>
    <row r="23" spans="1:5" ht="13.5" customHeight="1">
      <c r="A23" s="26" t="s">
        <v>59</v>
      </c>
      <c r="B23" s="19" t="s">
        <v>60</v>
      </c>
      <c r="C23" s="76"/>
      <c r="D23" s="76"/>
      <c r="E23" s="76"/>
    </row>
    <row r="24" spans="1:5" ht="13.5" customHeight="1">
      <c r="A24" s="26" t="s">
        <v>61</v>
      </c>
      <c r="B24" s="19" t="s">
        <v>62</v>
      </c>
      <c r="C24" s="76"/>
      <c r="D24" s="76"/>
      <c r="E24" s="76"/>
    </row>
    <row r="25" spans="1:5" ht="13.5" customHeight="1">
      <c r="A25" s="26" t="s">
        <v>63</v>
      </c>
      <c r="B25" s="19" t="s">
        <v>64</v>
      </c>
      <c r="C25" s="76"/>
      <c r="D25" s="76"/>
      <c r="E25" s="76"/>
    </row>
    <row r="26" spans="1:5" ht="13.5" customHeight="1">
      <c r="A26" s="16"/>
      <c r="B26" s="22" t="s">
        <v>65</v>
      </c>
      <c r="C26" s="76"/>
      <c r="D26" s="76"/>
      <c r="E26" s="76"/>
    </row>
    <row r="27" spans="1:5" ht="13.5" customHeight="1">
      <c r="A27" s="26" t="s">
        <v>66</v>
      </c>
      <c r="B27" s="19" t="s">
        <v>67</v>
      </c>
      <c r="C27" s="76"/>
      <c r="D27" s="76"/>
      <c r="E27" s="76"/>
    </row>
    <row r="28" spans="1:5" ht="13.5" customHeight="1">
      <c r="A28" s="26" t="s">
        <v>68</v>
      </c>
      <c r="B28" s="19" t="s">
        <v>69</v>
      </c>
      <c r="C28" s="76"/>
      <c r="D28" s="76"/>
      <c r="E28" s="76"/>
    </row>
    <row r="29" spans="1:5" ht="13.5" customHeight="1">
      <c r="A29" s="16"/>
      <c r="B29" s="22" t="s">
        <v>70</v>
      </c>
      <c r="C29" s="76"/>
      <c r="D29" s="76"/>
      <c r="E29" s="76"/>
    </row>
    <row r="30" spans="1:5" ht="13.5" customHeight="1">
      <c r="A30" s="26" t="s">
        <v>106</v>
      </c>
      <c r="B30" s="19" t="s">
        <v>107</v>
      </c>
      <c r="C30" s="76"/>
      <c r="D30" s="76"/>
      <c r="E30" s="76"/>
    </row>
    <row r="31" spans="1:5" ht="13.5" customHeight="1">
      <c r="A31" s="26" t="s">
        <v>108</v>
      </c>
      <c r="B31" s="19" t="s">
        <v>109</v>
      </c>
      <c r="C31" s="76"/>
      <c r="D31" s="76"/>
      <c r="E31" s="76"/>
    </row>
    <row r="32" spans="1:6" ht="13.5" customHeight="1">
      <c r="A32" s="26" t="s">
        <v>110</v>
      </c>
      <c r="B32" s="50" t="s">
        <v>111</v>
      </c>
      <c r="C32" s="142">
        <v>1238900</v>
      </c>
      <c r="D32" s="172">
        <v>3395730</v>
      </c>
      <c r="E32" s="142">
        <v>4408580</v>
      </c>
      <c r="F32" s="4" t="s">
        <v>228</v>
      </c>
    </row>
    <row r="33" spans="1:6" ht="13.5" customHeight="1">
      <c r="A33" s="26" t="s">
        <v>112</v>
      </c>
      <c r="B33" s="19" t="s">
        <v>113</v>
      </c>
      <c r="C33" s="76"/>
      <c r="D33" s="76"/>
      <c r="E33" s="76"/>
      <c r="F33" s="2"/>
    </row>
    <row r="34" spans="1:6" ht="13.5" customHeight="1">
      <c r="A34" s="26" t="s">
        <v>114</v>
      </c>
      <c r="B34" s="19" t="s">
        <v>115</v>
      </c>
      <c r="C34" s="76"/>
      <c r="D34" s="76"/>
      <c r="E34" s="76"/>
      <c r="F34" s="136"/>
    </row>
    <row r="35" spans="1:6" ht="13.5" customHeight="1">
      <c r="A35" s="26"/>
      <c r="B35" s="22" t="s">
        <v>116</v>
      </c>
      <c r="C35" s="79">
        <f>SUM(C30:C34)</f>
        <v>1238900</v>
      </c>
      <c r="D35" s="79">
        <f>SUM(D30:D34)</f>
        <v>3395730</v>
      </c>
      <c r="E35" s="79">
        <f>SUM(E30:E34)</f>
        <v>4408580</v>
      </c>
      <c r="F35" s="2"/>
    </row>
    <row r="36" spans="1:6" ht="13.5" customHeight="1">
      <c r="A36" s="26" t="s">
        <v>117</v>
      </c>
      <c r="B36" s="19" t="s">
        <v>118</v>
      </c>
      <c r="C36" s="76"/>
      <c r="D36" s="76"/>
      <c r="E36" s="76"/>
      <c r="F36" s="2"/>
    </row>
    <row r="37" spans="1:6" ht="13.5" customHeight="1">
      <c r="A37" s="26" t="s">
        <v>117</v>
      </c>
      <c r="B37" s="19" t="s">
        <v>119</v>
      </c>
      <c r="C37" s="76"/>
      <c r="D37" s="76"/>
      <c r="E37" s="76"/>
      <c r="F37" s="2"/>
    </row>
    <row r="38" spans="1:6" ht="13.5" customHeight="1">
      <c r="A38" s="26" t="s">
        <v>117</v>
      </c>
      <c r="B38" s="19" t="s">
        <v>120</v>
      </c>
      <c r="C38" s="76"/>
      <c r="D38" s="76"/>
      <c r="E38" s="76"/>
      <c r="F38" s="2"/>
    </row>
    <row r="39" spans="1:6" ht="13.5" customHeight="1">
      <c r="A39" s="26" t="s">
        <v>117</v>
      </c>
      <c r="B39" s="19" t="s">
        <v>121</v>
      </c>
      <c r="C39" s="76"/>
      <c r="D39" s="76"/>
      <c r="E39" s="76"/>
      <c r="F39" s="2"/>
    </row>
    <row r="40" spans="1:6" ht="13.5" customHeight="1">
      <c r="A40" s="16"/>
      <c r="B40" s="22" t="s">
        <v>122</v>
      </c>
      <c r="C40" s="76"/>
      <c r="D40" s="76"/>
      <c r="E40" s="76"/>
      <c r="F40" s="2"/>
    </row>
    <row r="41" spans="1:6" ht="14.25" customHeight="1">
      <c r="A41" s="30"/>
      <c r="B41" s="31" t="s">
        <v>123</v>
      </c>
      <c r="C41" s="80">
        <f>C35+C29+C17+C40+C10</f>
        <v>114381367</v>
      </c>
      <c r="D41" s="80">
        <f>D35+D29+D17+D40+D10</f>
        <v>117135370</v>
      </c>
      <c r="E41" s="80">
        <f>E35+E29+E17+E40+E10</f>
        <v>64481349</v>
      </c>
      <c r="F41" s="2"/>
    </row>
    <row r="42" spans="1:6" ht="13.5" customHeight="1">
      <c r="A42" s="18" t="s">
        <v>124</v>
      </c>
      <c r="B42" s="19" t="s">
        <v>125</v>
      </c>
      <c r="C42" s="76"/>
      <c r="D42" s="76"/>
      <c r="E42" s="76"/>
      <c r="F42" s="2"/>
    </row>
    <row r="43" spans="1:6" ht="13.5" customHeight="1">
      <c r="A43" s="18" t="s">
        <v>126</v>
      </c>
      <c r="B43" s="19" t="s">
        <v>127</v>
      </c>
      <c r="C43" s="76"/>
      <c r="D43" s="76"/>
      <c r="E43" s="76"/>
      <c r="F43" s="137"/>
    </row>
    <row r="44" spans="1:6" ht="26.25" customHeight="1">
      <c r="A44" s="21"/>
      <c r="B44" s="22" t="s">
        <v>71</v>
      </c>
      <c r="C44" s="78">
        <f>SUM(C42:C43)</f>
        <v>0</v>
      </c>
      <c r="D44" s="78">
        <f>SUM(D42:D43)</f>
        <v>0</v>
      </c>
      <c r="E44" s="78">
        <f>SUM(E42:E43)</f>
        <v>0</v>
      </c>
      <c r="F44" s="2"/>
    </row>
    <row r="45" spans="1:6" ht="12.75">
      <c r="A45" s="26" t="s">
        <v>77</v>
      </c>
      <c r="B45" s="19" t="s">
        <v>19</v>
      </c>
      <c r="C45" s="142">
        <v>4588520</v>
      </c>
      <c r="D45" s="172">
        <v>12576780</v>
      </c>
      <c r="E45" s="142">
        <v>16328080</v>
      </c>
      <c r="F45" s="138" t="s">
        <v>227</v>
      </c>
    </row>
    <row r="46" spans="1:6" ht="12.75">
      <c r="A46" s="26" t="s">
        <v>78</v>
      </c>
      <c r="B46" s="19" t="s">
        <v>79</v>
      </c>
      <c r="C46" s="76"/>
      <c r="D46" s="76"/>
      <c r="E46" s="76"/>
      <c r="F46" s="139" t="s">
        <v>214</v>
      </c>
    </row>
    <row r="47" spans="1:6" ht="12.75">
      <c r="A47" s="26" t="s">
        <v>80</v>
      </c>
      <c r="B47" s="19" t="s">
        <v>134</v>
      </c>
      <c r="C47" s="76"/>
      <c r="D47" s="76"/>
      <c r="E47" s="76"/>
      <c r="F47" s="138" t="s">
        <v>215</v>
      </c>
    </row>
    <row r="48" spans="1:6" ht="16.5" customHeight="1">
      <c r="A48" s="26"/>
      <c r="B48" s="19" t="s">
        <v>135</v>
      </c>
      <c r="C48" s="76"/>
      <c r="D48" s="76"/>
      <c r="E48" s="76"/>
      <c r="F48" s="139" t="s">
        <v>239</v>
      </c>
    </row>
    <row r="49" spans="1:6" ht="13.5" customHeight="1">
      <c r="A49" s="16"/>
      <c r="B49" s="22" t="s">
        <v>84</v>
      </c>
      <c r="C49" s="78">
        <f>SUM(C45:C48)</f>
        <v>4588520</v>
      </c>
      <c r="D49" s="78">
        <f>SUM(D45:D48)</f>
        <v>12576780</v>
      </c>
      <c r="E49" s="78">
        <f>SUM(E45:E48)</f>
        <v>16328080</v>
      </c>
      <c r="F49" s="139"/>
    </row>
    <row r="50" spans="1:6" ht="27.75" customHeight="1">
      <c r="A50" s="26" t="s">
        <v>90</v>
      </c>
      <c r="B50" s="19" t="s">
        <v>128</v>
      </c>
      <c r="C50" s="81">
        <v>660153</v>
      </c>
      <c r="D50" s="81">
        <v>660153</v>
      </c>
      <c r="E50" s="81">
        <v>294664</v>
      </c>
      <c r="F50" s="138"/>
    </row>
    <row r="51" spans="1:6" ht="14.25" customHeight="1">
      <c r="A51" s="26"/>
      <c r="B51" s="19" t="s">
        <v>92</v>
      </c>
      <c r="C51" s="76"/>
      <c r="D51" s="76"/>
      <c r="E51" s="76"/>
      <c r="F51" s="2"/>
    </row>
    <row r="52" spans="1:5" ht="14.25" customHeight="1">
      <c r="A52" s="26">
        <v>272</v>
      </c>
      <c r="B52" s="19" t="s">
        <v>93</v>
      </c>
      <c r="C52" s="76"/>
      <c r="D52" s="76"/>
      <c r="E52" s="76"/>
    </row>
    <row r="53" spans="1:5" ht="14.25" customHeight="1">
      <c r="A53" s="16">
        <v>276</v>
      </c>
      <c r="B53" s="22" t="s">
        <v>94</v>
      </c>
      <c r="C53" s="78">
        <f>SUM(C50:C52)</f>
        <v>660153</v>
      </c>
      <c r="D53" s="78">
        <f>SUM(D50:D52)</f>
        <v>660153</v>
      </c>
      <c r="E53" s="78">
        <f>SUM(E50:E52)</f>
        <v>294664</v>
      </c>
    </row>
    <row r="54" spans="1:5" ht="14.25" customHeight="1">
      <c r="A54" s="30"/>
      <c r="B54" s="31" t="s">
        <v>95</v>
      </c>
      <c r="C54" s="82">
        <f>C49+C53+C44</f>
        <v>5248673</v>
      </c>
      <c r="D54" s="82">
        <f>D49+D53+D44</f>
        <v>13236933</v>
      </c>
      <c r="E54" s="82">
        <f>E49+E53+E44</f>
        <v>16622744</v>
      </c>
    </row>
    <row r="55" spans="1:5" ht="14.25" customHeight="1">
      <c r="A55" s="30" t="s">
        <v>201</v>
      </c>
      <c r="B55" s="31" t="s">
        <v>202</v>
      </c>
      <c r="C55" s="76"/>
      <c r="D55" s="76"/>
      <c r="E55" s="76"/>
    </row>
    <row r="56" spans="1:5" ht="14.25" customHeight="1">
      <c r="A56" s="16">
        <v>277</v>
      </c>
      <c r="B56" s="22" t="s">
        <v>98</v>
      </c>
      <c r="C56" s="77">
        <f>C54+C41+C55</f>
        <v>119630040</v>
      </c>
      <c r="D56" s="77">
        <f>D54+D41+D55</f>
        <v>130372303</v>
      </c>
      <c r="E56" s="77">
        <f>E54+E41+E55</f>
        <v>81104093</v>
      </c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54" r:id="rId1"/>
  <headerFooter alignWithMargins="0">
    <oddHeader>&amp;C&amp;P/&amp;N</oddHeader>
    <oddFooter>&amp;L&amp;D&amp;C&amp;A&amp;R&amp;F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3"/>
  <sheetViews>
    <sheetView zoomScale="80" zoomScaleNormal="80" zoomScaleSheetLayoutView="86" zoomScalePageLayoutView="0" workbookViewId="0" topLeftCell="A1">
      <selection activeCell="F64" sqref="F64"/>
    </sheetView>
  </sheetViews>
  <sheetFormatPr defaultColWidth="8.75" defaultRowHeight="18"/>
  <cols>
    <col min="1" max="1" width="5.08203125" style="4" customWidth="1"/>
    <col min="2" max="2" width="27.08203125" style="4" customWidth="1"/>
    <col min="3" max="3" width="10.33203125" style="4" customWidth="1"/>
    <col min="4" max="4" width="10.58203125" style="4" customWidth="1"/>
    <col min="5" max="5" width="11.25" style="4" customWidth="1"/>
    <col min="6" max="6" width="12.75" style="4" customWidth="1"/>
    <col min="7" max="16384" width="8.75" style="4" customWidth="1"/>
  </cols>
  <sheetData>
    <row r="1" spans="1:5" ht="12.75">
      <c r="A1" s="83"/>
      <c r="B1" s="83"/>
      <c r="C1" s="83"/>
      <c r="D1" s="34"/>
      <c r="E1" s="34"/>
    </row>
    <row r="2" spans="1:5" ht="12.75">
      <c r="A2" s="84" t="s">
        <v>211</v>
      </c>
      <c r="B2" s="85"/>
      <c r="C2" s="85"/>
      <c r="D2" s="34"/>
      <c r="E2" s="34"/>
    </row>
    <row r="3" spans="1:5" ht="12.75">
      <c r="A3" s="83"/>
      <c r="B3" s="83"/>
      <c r="C3" s="83"/>
      <c r="D3" s="34"/>
      <c r="E3" s="34"/>
    </row>
    <row r="4" spans="1:6" ht="12.75">
      <c r="A4" s="86" t="s">
        <v>136</v>
      </c>
      <c r="B4" s="87" t="s">
        <v>137</v>
      </c>
      <c r="C4" s="87"/>
      <c r="D4" s="43">
        <v>2016</v>
      </c>
      <c r="E4" s="101">
        <v>2017</v>
      </c>
      <c r="F4" s="135">
        <v>2018</v>
      </c>
    </row>
    <row r="5" spans="1:6" ht="12.75">
      <c r="A5" s="88" t="s">
        <v>138</v>
      </c>
      <c r="B5" s="89" t="s">
        <v>139</v>
      </c>
      <c r="C5" s="87"/>
      <c r="D5" s="43"/>
      <c r="E5" s="101"/>
      <c r="F5" s="135"/>
    </row>
    <row r="6" spans="1:6" ht="12.75">
      <c r="A6" s="90" t="s">
        <v>140</v>
      </c>
      <c r="B6" s="86" t="s">
        <v>141</v>
      </c>
      <c r="C6" s="86"/>
      <c r="D6" s="7">
        <v>6268530</v>
      </c>
      <c r="E6" s="96">
        <v>6270760</v>
      </c>
      <c r="F6" s="135">
        <v>6270760</v>
      </c>
    </row>
    <row r="7" spans="1:6" ht="12.75">
      <c r="A7" s="90"/>
      <c r="B7" s="86" t="s">
        <v>142</v>
      </c>
      <c r="C7" s="86"/>
      <c r="D7" s="7">
        <v>-2400210</v>
      </c>
      <c r="E7" s="96">
        <v>-3424305</v>
      </c>
      <c r="F7" s="135">
        <v>-3683092</v>
      </c>
    </row>
    <row r="8" spans="1:6" ht="12.75">
      <c r="A8" s="90" t="s">
        <v>143</v>
      </c>
      <c r="B8" s="86" t="s">
        <v>144</v>
      </c>
      <c r="C8" s="86"/>
      <c r="D8" s="7">
        <v>11776000</v>
      </c>
      <c r="E8" s="96">
        <v>11776000</v>
      </c>
      <c r="F8" s="135">
        <v>11808000</v>
      </c>
    </row>
    <row r="9" spans="1:6" ht="12.75">
      <c r="A9" s="90" t="s">
        <v>145</v>
      </c>
      <c r="B9" s="86" t="s">
        <v>146</v>
      </c>
      <c r="C9" s="86"/>
      <c r="D9" s="7">
        <v>100000</v>
      </c>
      <c r="E9" s="96">
        <v>100000</v>
      </c>
      <c r="F9" s="135">
        <v>775767</v>
      </c>
    </row>
    <row r="10" spans="1:6" ht="12.75">
      <c r="A10" s="90" t="s">
        <v>147</v>
      </c>
      <c r="B10" s="86" t="s">
        <v>148</v>
      </c>
      <c r="C10" s="86"/>
      <c r="D10" s="7">
        <v>5100690</v>
      </c>
      <c r="E10" s="96">
        <v>5100690</v>
      </c>
      <c r="F10" s="135">
        <v>5100690</v>
      </c>
    </row>
    <row r="11" spans="1:6" ht="12.75">
      <c r="A11" s="90"/>
      <c r="B11" s="86" t="s">
        <v>149</v>
      </c>
      <c r="C11" s="86"/>
      <c r="D11" s="86">
        <f>SUM(D6:D10)</f>
        <v>20845010</v>
      </c>
      <c r="E11" s="91">
        <f>SUM(E6:E10)</f>
        <v>19823145</v>
      </c>
      <c r="F11" s="91">
        <f>SUM(F6:F10)</f>
        <v>20272125</v>
      </c>
    </row>
    <row r="12" spans="1:6" ht="12.75">
      <c r="A12" s="92"/>
      <c r="B12" s="88" t="s">
        <v>150</v>
      </c>
      <c r="C12" s="88"/>
      <c r="D12" s="94">
        <v>20845010</v>
      </c>
      <c r="E12" s="93">
        <f>SUM(E11:E11)</f>
        <v>19823145</v>
      </c>
      <c r="F12" s="93">
        <f>SUM(F11:F11)</f>
        <v>20272125</v>
      </c>
    </row>
    <row r="13" spans="1:6" ht="12.75">
      <c r="A13" s="92"/>
      <c r="B13" s="88" t="s">
        <v>220</v>
      </c>
      <c r="C13" s="88"/>
      <c r="D13" s="94"/>
      <c r="E13" s="141"/>
      <c r="F13" s="135">
        <v>50016</v>
      </c>
    </row>
    <row r="14" spans="1:6" ht="12.75">
      <c r="A14" s="90" t="s">
        <v>151</v>
      </c>
      <c r="B14" s="86" t="s">
        <v>152</v>
      </c>
      <c r="C14" s="86"/>
      <c r="D14" s="7">
        <v>6000000</v>
      </c>
      <c r="E14" s="96">
        <v>6000000</v>
      </c>
      <c r="F14" s="135">
        <v>6000000</v>
      </c>
    </row>
    <row r="15" spans="1:6" ht="12.75">
      <c r="A15" s="90"/>
      <c r="B15" s="86" t="s">
        <v>153</v>
      </c>
      <c r="C15" s="86"/>
      <c r="D15" s="7">
        <v>-6000000</v>
      </c>
      <c r="E15" s="96">
        <v>-6000000</v>
      </c>
      <c r="F15" s="135">
        <v>-6000000</v>
      </c>
    </row>
    <row r="16" spans="1:6" ht="12.75">
      <c r="A16" s="90"/>
      <c r="B16" s="88" t="s">
        <v>154</v>
      </c>
      <c r="C16" s="86"/>
      <c r="D16" s="88">
        <f>D14+D15</f>
        <v>0</v>
      </c>
      <c r="E16" s="93">
        <f>E14+E15</f>
        <v>0</v>
      </c>
      <c r="F16" s="93">
        <f>F14+F15</f>
        <v>0</v>
      </c>
    </row>
    <row r="17" spans="1:6" ht="12.75">
      <c r="A17" s="90"/>
      <c r="B17" s="86"/>
      <c r="C17" s="86"/>
      <c r="D17" s="7"/>
      <c r="E17" s="96"/>
      <c r="F17" s="135"/>
    </row>
    <row r="18" spans="1:6" ht="12.75">
      <c r="A18" s="90" t="s">
        <v>155</v>
      </c>
      <c r="B18" s="86" t="s">
        <v>156</v>
      </c>
      <c r="C18" s="86"/>
      <c r="D18" s="7">
        <v>351900</v>
      </c>
      <c r="E18" s="96">
        <v>341700</v>
      </c>
      <c r="F18" s="135">
        <v>316200</v>
      </c>
    </row>
    <row r="19" spans="1:6" ht="12.75">
      <c r="A19" s="90"/>
      <c r="B19" s="86" t="s">
        <v>153</v>
      </c>
      <c r="C19" s="86"/>
      <c r="D19" s="7">
        <v>-351900</v>
      </c>
      <c r="E19" s="96">
        <v>-341700</v>
      </c>
      <c r="F19" s="135">
        <v>-316200</v>
      </c>
    </row>
    <row r="20" spans="1:6" ht="12.75">
      <c r="A20" s="90"/>
      <c r="B20" s="88" t="s">
        <v>157</v>
      </c>
      <c r="C20" s="86"/>
      <c r="D20" s="7">
        <f>SUM(D18:D19)</f>
        <v>0</v>
      </c>
      <c r="E20" s="96">
        <f>SUM(E18:E19)</f>
        <v>0</v>
      </c>
      <c r="F20" s="96">
        <f>SUM(F18:F19)</f>
        <v>0</v>
      </c>
    </row>
    <row r="21" spans="1:6" ht="12.75">
      <c r="A21" s="90"/>
      <c r="B21" s="86"/>
      <c r="C21" s="86"/>
      <c r="D21" s="7"/>
      <c r="E21" s="96"/>
      <c r="F21" s="135"/>
    </row>
    <row r="22" spans="1:6" ht="12.75">
      <c r="A22" s="90" t="s">
        <v>158</v>
      </c>
      <c r="B22" s="86" t="s">
        <v>159</v>
      </c>
      <c r="C22" s="86"/>
      <c r="D22" s="7">
        <v>36573800</v>
      </c>
      <c r="E22" s="96">
        <v>22851000</v>
      </c>
      <c r="F22" s="135">
        <v>22580690</v>
      </c>
    </row>
    <row r="23" spans="1:6" ht="12.75">
      <c r="A23" s="90"/>
      <c r="B23" s="86" t="s">
        <v>153</v>
      </c>
      <c r="C23" s="86"/>
      <c r="D23" s="7">
        <v>0</v>
      </c>
      <c r="E23" s="96">
        <v>0</v>
      </c>
      <c r="F23" s="135">
        <v>0</v>
      </c>
    </row>
    <row r="24" spans="1:6" ht="12.75">
      <c r="A24" s="90"/>
      <c r="B24" s="88" t="s">
        <v>160</v>
      </c>
      <c r="C24" s="88"/>
      <c r="D24" s="88">
        <f>SUM(D22:D23)</f>
        <v>36573800</v>
      </c>
      <c r="E24" s="93">
        <f>SUM(E22:E23)</f>
        <v>22851000</v>
      </c>
      <c r="F24" s="93">
        <f>SUM(F22:F23)</f>
        <v>22580690</v>
      </c>
    </row>
    <row r="25" spans="1:6" ht="12.75">
      <c r="A25" s="90" t="s">
        <v>193</v>
      </c>
      <c r="B25" s="86" t="s">
        <v>192</v>
      </c>
      <c r="C25" s="86"/>
      <c r="D25" s="7"/>
      <c r="E25" s="96"/>
      <c r="F25" s="135">
        <v>585200</v>
      </c>
    </row>
    <row r="26" spans="1:6" ht="12.75">
      <c r="A26" s="92" t="s">
        <v>138</v>
      </c>
      <c r="B26" s="88" t="s">
        <v>139</v>
      </c>
      <c r="C26" s="88"/>
      <c r="D26" s="88">
        <f>SUM(D12+D16+D20+D24)</f>
        <v>57418810</v>
      </c>
      <c r="E26" s="93">
        <f>SUM(E12+E16+E20+E24)</f>
        <v>42674145</v>
      </c>
      <c r="F26" s="99">
        <f>SUM(F12+F16+F20+F24+F25+F13)</f>
        <v>43488031</v>
      </c>
    </row>
    <row r="27" spans="1:6" ht="12.75">
      <c r="A27" s="90"/>
      <c r="B27" s="86" t="s">
        <v>153</v>
      </c>
      <c r="C27" s="95">
        <v>8752110</v>
      </c>
      <c r="D27" s="7"/>
      <c r="E27" s="96">
        <v>9766005</v>
      </c>
      <c r="F27" s="135">
        <v>9999292</v>
      </c>
    </row>
    <row r="28" spans="1:6" ht="12.75">
      <c r="A28" s="90"/>
      <c r="B28" s="86"/>
      <c r="C28" s="95"/>
      <c r="D28" s="7"/>
      <c r="E28" s="96"/>
      <c r="F28" s="135"/>
    </row>
    <row r="29" spans="1:6" ht="12.75">
      <c r="A29" s="90"/>
      <c r="B29" s="86"/>
      <c r="C29" s="95"/>
      <c r="D29" s="7"/>
      <c r="E29" s="96"/>
      <c r="F29" s="135"/>
    </row>
    <row r="30" spans="1:6" ht="12.75">
      <c r="A30" s="90"/>
      <c r="B30" s="86"/>
      <c r="C30" s="95"/>
      <c r="D30" s="7"/>
      <c r="E30" s="96"/>
      <c r="F30" s="135"/>
    </row>
    <row r="31" spans="1:6" ht="12.75">
      <c r="A31" s="90" t="s">
        <v>161</v>
      </c>
      <c r="B31" s="86" t="s">
        <v>162</v>
      </c>
      <c r="C31" s="86"/>
      <c r="D31" s="7"/>
      <c r="E31" s="96"/>
      <c r="F31" s="135"/>
    </row>
    <row r="32" spans="1:6" ht="12.75">
      <c r="A32" s="90" t="s">
        <v>163</v>
      </c>
      <c r="B32" s="86" t="s">
        <v>205</v>
      </c>
      <c r="C32" s="97"/>
      <c r="D32" s="7">
        <v>21457600</v>
      </c>
      <c r="E32" s="96">
        <v>22679600</v>
      </c>
      <c r="F32" s="135">
        <v>23847600</v>
      </c>
    </row>
    <row r="33" spans="1:6" ht="12.75">
      <c r="A33" s="90"/>
      <c r="B33" s="86" t="s">
        <v>206</v>
      </c>
      <c r="C33" s="97"/>
      <c r="D33" s="7">
        <v>10637600</v>
      </c>
      <c r="E33" s="96">
        <v>10346467</v>
      </c>
      <c r="F33" s="135">
        <v>10452300</v>
      </c>
    </row>
    <row r="34" spans="1:6" ht="12.75">
      <c r="A34" s="90" t="s">
        <v>164</v>
      </c>
      <c r="B34" s="98" t="s">
        <v>165</v>
      </c>
      <c r="C34" s="86"/>
      <c r="D34" s="7">
        <v>2880000</v>
      </c>
      <c r="E34" s="96">
        <v>3050133</v>
      </c>
      <c r="F34" s="135">
        <v>2995667</v>
      </c>
    </row>
    <row r="35" spans="1:6" ht="12.75">
      <c r="A35" s="90"/>
      <c r="B35" s="98" t="s">
        <v>166</v>
      </c>
      <c r="C35" s="86"/>
      <c r="D35" s="7">
        <v>1360000</v>
      </c>
      <c r="E35" s="96">
        <v>1388900</v>
      </c>
      <c r="F35" s="135">
        <v>1388900</v>
      </c>
    </row>
    <row r="36" spans="1:6" ht="12.75">
      <c r="A36" s="88" t="s">
        <v>161</v>
      </c>
      <c r="B36" s="88" t="s">
        <v>167</v>
      </c>
      <c r="C36" s="88"/>
      <c r="D36" s="93">
        <f>SUM(D32:D35)</f>
        <v>36335200</v>
      </c>
      <c r="E36" s="93">
        <f>SUM(E32:E35)</f>
        <v>37465100</v>
      </c>
      <c r="F36" s="99">
        <f>SUM(F32:F35)</f>
        <v>38684467</v>
      </c>
    </row>
    <row r="37" spans="1:6" ht="12.75">
      <c r="A37" s="86"/>
      <c r="B37" s="86"/>
      <c r="C37" s="86"/>
      <c r="D37" s="7"/>
      <c r="E37" s="96"/>
      <c r="F37" s="135"/>
    </row>
    <row r="38" spans="1:6" ht="25.5">
      <c r="A38" s="86" t="s">
        <v>168</v>
      </c>
      <c r="B38" s="100" t="s">
        <v>169</v>
      </c>
      <c r="C38" s="86"/>
      <c r="D38" s="7"/>
      <c r="E38" s="96"/>
      <c r="F38" s="135"/>
    </row>
    <row r="39" spans="1:6" ht="12.75">
      <c r="A39" s="86"/>
      <c r="B39" s="88"/>
      <c r="C39" s="88"/>
      <c r="D39" s="88"/>
      <c r="E39" s="93"/>
      <c r="F39" s="135"/>
    </row>
    <row r="40" spans="1:6" ht="12.75">
      <c r="A40" s="86" t="s">
        <v>164</v>
      </c>
      <c r="B40" s="88" t="s">
        <v>170</v>
      </c>
      <c r="C40" s="88"/>
      <c r="D40" s="88">
        <v>4715173</v>
      </c>
      <c r="E40" s="93">
        <v>5087000</v>
      </c>
      <c r="F40" s="135">
        <v>4904000</v>
      </c>
    </row>
    <row r="41" spans="1:6" ht="12.75">
      <c r="A41" s="86" t="s">
        <v>171</v>
      </c>
      <c r="B41" s="88" t="s">
        <v>172</v>
      </c>
      <c r="C41" s="86"/>
      <c r="D41" s="7"/>
      <c r="E41" s="96"/>
      <c r="F41" s="135"/>
    </row>
    <row r="42" spans="1:6" ht="12.75">
      <c r="A42" s="86" t="s">
        <v>173</v>
      </c>
      <c r="B42" s="86" t="s">
        <v>174</v>
      </c>
      <c r="C42" s="86">
        <v>55360</v>
      </c>
      <c r="D42" s="7">
        <v>664320</v>
      </c>
      <c r="E42" s="96">
        <v>664320</v>
      </c>
      <c r="F42" s="135">
        <v>664320</v>
      </c>
    </row>
    <row r="43" spans="1:6" ht="12.75">
      <c r="A43" s="86" t="s">
        <v>175</v>
      </c>
      <c r="B43" s="86" t="s">
        <v>176</v>
      </c>
      <c r="C43" s="86">
        <v>2500000</v>
      </c>
      <c r="D43" s="7">
        <v>2500000</v>
      </c>
      <c r="E43" s="96">
        <v>2500000</v>
      </c>
      <c r="F43" s="135">
        <v>3100000</v>
      </c>
    </row>
    <row r="44" spans="1:6" ht="12.75">
      <c r="A44" s="86" t="s">
        <v>177</v>
      </c>
      <c r="B44" s="86" t="s">
        <v>178</v>
      </c>
      <c r="C44" s="86"/>
      <c r="D44" s="7"/>
      <c r="E44" s="96"/>
      <c r="F44" s="135"/>
    </row>
    <row r="45" spans="1:6" ht="12.75">
      <c r="A45" s="86"/>
      <c r="B45" s="88" t="s">
        <v>20</v>
      </c>
      <c r="C45" s="88"/>
      <c r="D45" s="93">
        <f>SUM(D42:D44)</f>
        <v>3164320</v>
      </c>
      <c r="E45" s="93">
        <f>SUM(E42:E44)</f>
        <v>3164320</v>
      </c>
      <c r="F45" s="93">
        <f>SUM(F42:F44)</f>
        <v>3764320</v>
      </c>
    </row>
    <row r="46" spans="1:6" ht="12.75">
      <c r="A46" s="86"/>
      <c r="B46" s="88" t="s">
        <v>179</v>
      </c>
      <c r="C46" s="88"/>
      <c r="D46" s="7"/>
      <c r="E46" s="96"/>
      <c r="F46" s="135"/>
    </row>
    <row r="47" spans="1:6" ht="12.75">
      <c r="A47" s="86"/>
      <c r="B47" s="88"/>
      <c r="C47" s="88"/>
      <c r="D47" s="7"/>
      <c r="E47" s="96"/>
      <c r="F47" s="135"/>
    </row>
    <row r="48" spans="1:6" ht="12.75">
      <c r="A48" s="86" t="s">
        <v>180</v>
      </c>
      <c r="B48" s="88" t="s">
        <v>181</v>
      </c>
      <c r="C48" s="88"/>
      <c r="D48" s="7"/>
      <c r="E48" s="96"/>
      <c r="F48" s="135"/>
    </row>
    <row r="49" spans="1:6" ht="12.75">
      <c r="A49" s="86"/>
      <c r="B49" s="88" t="s">
        <v>182</v>
      </c>
      <c r="C49" s="88"/>
      <c r="D49" s="7">
        <v>8208960</v>
      </c>
      <c r="E49" s="96">
        <v>8731200</v>
      </c>
      <c r="F49" s="135">
        <v>10507000</v>
      </c>
    </row>
    <row r="50" spans="1:6" ht="12.75">
      <c r="A50" s="86"/>
      <c r="B50" s="88" t="s">
        <v>183</v>
      </c>
      <c r="C50" s="88"/>
      <c r="D50" s="7">
        <v>11571912</v>
      </c>
      <c r="E50" s="96">
        <v>6311306</v>
      </c>
      <c r="F50" s="135">
        <v>10044665</v>
      </c>
    </row>
    <row r="51" spans="1:6" ht="12.75">
      <c r="A51" s="86"/>
      <c r="B51" s="88" t="s">
        <v>194</v>
      </c>
      <c r="C51" s="88"/>
      <c r="D51" s="7">
        <v>268290</v>
      </c>
      <c r="E51" s="96">
        <v>136584</v>
      </c>
      <c r="F51" s="135">
        <v>0</v>
      </c>
    </row>
    <row r="52" spans="1:6" ht="12.75">
      <c r="A52" s="86"/>
      <c r="B52" s="88" t="s">
        <v>184</v>
      </c>
      <c r="C52" s="88"/>
      <c r="D52" s="94">
        <f>SUM(D49:D51)</f>
        <v>20049162</v>
      </c>
      <c r="E52" s="141">
        <f>SUM(E49:E51)</f>
        <v>15179090</v>
      </c>
      <c r="F52" s="141">
        <f>SUM(F49:F51)</f>
        <v>20551665</v>
      </c>
    </row>
    <row r="53" spans="1:6" ht="12.75">
      <c r="A53" s="86"/>
      <c r="B53" s="88"/>
      <c r="C53" s="88"/>
      <c r="D53" s="94"/>
      <c r="E53" s="141"/>
      <c r="F53" s="135"/>
    </row>
    <row r="54" spans="1:6" ht="25.5">
      <c r="A54" s="86" t="s">
        <v>168</v>
      </c>
      <c r="B54" s="100" t="s">
        <v>169</v>
      </c>
      <c r="C54" s="88"/>
      <c r="D54" s="94">
        <f>SUM(D52+D45+D40)</f>
        <v>27928655</v>
      </c>
      <c r="E54" s="141">
        <f>SUM(E52+E45+E40)</f>
        <v>23430410</v>
      </c>
      <c r="F54" s="140">
        <f>SUM(F52+F45+F40)</f>
        <v>29219985</v>
      </c>
    </row>
    <row r="55" spans="1:6" ht="12.75">
      <c r="A55" s="86"/>
      <c r="B55" s="88"/>
      <c r="C55" s="88"/>
      <c r="D55" s="7"/>
      <c r="E55" s="96"/>
      <c r="F55" s="135"/>
    </row>
    <row r="56" spans="1:6" ht="12.75">
      <c r="A56" s="88"/>
      <c r="B56" s="88" t="s">
        <v>185</v>
      </c>
      <c r="C56" s="88"/>
      <c r="D56" s="93">
        <f>D54+D36+D26</f>
        <v>121682665</v>
      </c>
      <c r="E56" s="93">
        <f>E54+E36+E26</f>
        <v>103569655</v>
      </c>
      <c r="F56" s="93">
        <f>F54+F36+F26</f>
        <v>111392483</v>
      </c>
    </row>
    <row r="57" spans="1:6" ht="12.75">
      <c r="A57" s="86"/>
      <c r="B57" s="86"/>
      <c r="C57" s="86"/>
      <c r="D57" s="7"/>
      <c r="E57" s="96"/>
      <c r="F57" s="135"/>
    </row>
    <row r="58" spans="1:6" ht="12.75">
      <c r="A58" s="86"/>
      <c r="B58" s="7" t="s">
        <v>186</v>
      </c>
      <c r="C58" s="7"/>
      <c r="D58" s="7">
        <v>1594680</v>
      </c>
      <c r="E58" s="96">
        <v>1594860</v>
      </c>
      <c r="F58" s="135">
        <v>1800000</v>
      </c>
    </row>
    <row r="59" spans="1:6" ht="12.75">
      <c r="A59" s="86" t="s">
        <v>221</v>
      </c>
      <c r="B59" s="102" t="s">
        <v>222</v>
      </c>
      <c r="C59" s="102"/>
      <c r="D59" s="7"/>
      <c r="E59" s="96"/>
      <c r="F59" s="135"/>
    </row>
    <row r="60" spans="1:6" ht="12.75">
      <c r="A60" s="179"/>
      <c r="B60" s="102" t="s">
        <v>223</v>
      </c>
      <c r="C60" s="102"/>
      <c r="D60" s="96"/>
      <c r="E60" s="96"/>
      <c r="F60" s="135">
        <v>404917</v>
      </c>
    </row>
    <row r="61" spans="1:6" ht="12.75">
      <c r="A61" s="179"/>
      <c r="B61" s="102" t="s">
        <v>224</v>
      </c>
      <c r="C61" s="102"/>
      <c r="D61" s="96"/>
      <c r="E61" s="96"/>
      <c r="F61" s="135">
        <v>142240</v>
      </c>
    </row>
    <row r="62" spans="1:6" ht="12.75">
      <c r="A62" s="179"/>
      <c r="B62" s="102" t="s">
        <v>225</v>
      </c>
      <c r="C62" s="102"/>
      <c r="D62" s="96"/>
      <c r="E62" s="96"/>
      <c r="F62" s="135">
        <f>F60+F61</f>
        <v>547157</v>
      </c>
    </row>
    <row r="63" spans="1:6" ht="12.75">
      <c r="A63" s="102"/>
      <c r="B63" s="86" t="s">
        <v>187</v>
      </c>
      <c r="C63" s="95"/>
      <c r="D63" s="93">
        <f>D56+D58</f>
        <v>123277345</v>
      </c>
      <c r="E63" s="93">
        <f>E56+E58</f>
        <v>105164515</v>
      </c>
      <c r="F63" s="180">
        <f>F56+F58+F62</f>
        <v>113739640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6"/>
  <sheetViews>
    <sheetView view="pageBreakPreview" zoomScale="86" zoomScaleNormal="80" zoomScaleSheetLayoutView="86" zoomScalePageLayoutView="0" workbookViewId="0" topLeftCell="A1">
      <selection activeCell="E55" sqref="E55"/>
    </sheetView>
  </sheetViews>
  <sheetFormatPr defaultColWidth="8.75" defaultRowHeight="18"/>
  <cols>
    <col min="1" max="1" width="8.75" style="4" customWidth="1"/>
    <col min="2" max="2" width="40.08203125" style="4" customWidth="1"/>
    <col min="3" max="4" width="12.75" style="4" customWidth="1"/>
    <col min="5" max="5" width="15" style="4" customWidth="1"/>
    <col min="6" max="16384" width="8.75" style="4" customWidth="1"/>
  </cols>
  <sheetData>
    <row r="1" spans="1:5" ht="12.75">
      <c r="A1" s="11"/>
      <c r="B1" s="11"/>
      <c r="C1" s="12"/>
      <c r="D1" s="12"/>
      <c r="E1" s="12"/>
    </row>
    <row r="2" spans="1:5" ht="12.75">
      <c r="A2" s="13">
        <v>841403</v>
      </c>
      <c r="B2" s="191" t="s">
        <v>210</v>
      </c>
      <c r="C2" s="6" t="s">
        <v>195</v>
      </c>
      <c r="D2" s="6" t="s">
        <v>195</v>
      </c>
      <c r="E2" s="6" t="s">
        <v>195</v>
      </c>
    </row>
    <row r="3" spans="1:5" ht="12.75">
      <c r="A3" s="13" t="s">
        <v>188</v>
      </c>
      <c r="B3" s="35" t="s">
        <v>10</v>
      </c>
      <c r="C3" s="6">
        <v>2018</v>
      </c>
      <c r="D3" s="6" t="s">
        <v>216</v>
      </c>
      <c r="E3" s="6" t="s">
        <v>238</v>
      </c>
    </row>
    <row r="4" spans="1:5" ht="14.25" customHeight="1">
      <c r="A4" s="18" t="s">
        <v>23</v>
      </c>
      <c r="B4" s="19" t="s">
        <v>24</v>
      </c>
      <c r="C4" s="76"/>
      <c r="D4" s="76"/>
      <c r="E4" s="76"/>
    </row>
    <row r="5" spans="1:5" ht="23.25" customHeight="1">
      <c r="A5" s="18" t="s">
        <v>25</v>
      </c>
      <c r="B5" s="19" t="s">
        <v>26</v>
      </c>
      <c r="C5" s="150"/>
      <c r="D5" s="150"/>
      <c r="E5" s="150"/>
    </row>
    <row r="6" spans="1:5" ht="25.5" customHeight="1">
      <c r="A6" s="18" t="s">
        <v>27</v>
      </c>
      <c r="B6" s="19" t="s">
        <v>28</v>
      </c>
      <c r="C6" s="150"/>
      <c r="D6" s="150"/>
      <c r="E6" s="150"/>
    </row>
    <row r="7" spans="1:5" ht="12.75" customHeight="1">
      <c r="A7" s="18" t="s">
        <v>29</v>
      </c>
      <c r="B7" s="19" t="s">
        <v>30</v>
      </c>
      <c r="C7" s="150"/>
      <c r="D7" s="150"/>
      <c r="E7" s="150"/>
    </row>
    <row r="8" spans="1:5" ht="24" customHeight="1">
      <c r="A8" s="18" t="s">
        <v>31</v>
      </c>
      <c r="B8" s="19" t="s">
        <v>32</v>
      </c>
      <c r="C8" s="150"/>
      <c r="D8" s="150"/>
      <c r="E8" s="150"/>
    </row>
    <row r="9" spans="1:5" ht="12.75" customHeight="1">
      <c r="A9" s="18" t="s">
        <v>33</v>
      </c>
      <c r="B9" s="19" t="s">
        <v>34</v>
      </c>
      <c r="C9" s="150"/>
      <c r="D9" s="150"/>
      <c r="E9" s="150"/>
    </row>
    <row r="10" spans="1:5" ht="12.75" customHeight="1">
      <c r="A10" s="21" t="s">
        <v>35</v>
      </c>
      <c r="B10" s="22" t="s">
        <v>36</v>
      </c>
      <c r="C10" s="150"/>
      <c r="D10" s="150"/>
      <c r="E10" s="150"/>
    </row>
    <row r="11" spans="1:5" ht="12.75" customHeight="1">
      <c r="A11" s="18" t="s">
        <v>37</v>
      </c>
      <c r="B11" s="19" t="s">
        <v>38</v>
      </c>
      <c r="C11" s="150"/>
      <c r="D11" s="150"/>
      <c r="E11" s="150"/>
    </row>
    <row r="12" spans="1:5" ht="12.75" customHeight="1">
      <c r="A12" s="18" t="s">
        <v>39</v>
      </c>
      <c r="B12" s="19" t="s">
        <v>40</v>
      </c>
      <c r="C12" s="150"/>
      <c r="D12" s="150"/>
      <c r="E12" s="150"/>
    </row>
    <row r="13" spans="1:5" ht="12.75" customHeight="1">
      <c r="A13" s="18" t="s">
        <v>41</v>
      </c>
      <c r="B13" s="19" t="s">
        <v>42</v>
      </c>
      <c r="C13" s="150"/>
      <c r="D13" s="150"/>
      <c r="E13" s="150"/>
    </row>
    <row r="14" spans="1:5" ht="12.75" customHeight="1">
      <c r="A14" s="18" t="s">
        <v>43</v>
      </c>
      <c r="B14" s="19" t="s">
        <v>44</v>
      </c>
      <c r="C14" s="150"/>
      <c r="D14" s="150"/>
      <c r="E14" s="150"/>
    </row>
    <row r="15" spans="1:5" ht="12.75" customHeight="1">
      <c r="A15" s="18" t="s">
        <v>45</v>
      </c>
      <c r="B15" s="19" t="s">
        <v>46</v>
      </c>
      <c r="C15" s="150"/>
      <c r="D15" s="150"/>
      <c r="E15" s="150"/>
    </row>
    <row r="16" spans="1:5" ht="12.75" customHeight="1">
      <c r="A16" s="18" t="s">
        <v>45</v>
      </c>
      <c r="B16" s="19" t="s">
        <v>47</v>
      </c>
      <c r="C16" s="150"/>
      <c r="D16" s="150"/>
      <c r="E16" s="150"/>
    </row>
    <row r="17" spans="1:5" ht="12.75" customHeight="1">
      <c r="A17" s="21"/>
      <c r="B17" s="22" t="s">
        <v>48</v>
      </c>
      <c r="C17" s="150"/>
      <c r="D17" s="150"/>
      <c r="E17" s="150"/>
    </row>
    <row r="18" spans="1:5" ht="12.75" customHeight="1">
      <c r="A18" s="18" t="s">
        <v>49</v>
      </c>
      <c r="B18" s="19" t="s">
        <v>50</v>
      </c>
      <c r="C18" s="150"/>
      <c r="D18" s="150"/>
      <c r="E18" s="150"/>
    </row>
    <row r="19" spans="1:5" ht="12.75" customHeight="1">
      <c r="A19" s="18" t="s">
        <v>51</v>
      </c>
      <c r="B19" s="19" t="s">
        <v>52</v>
      </c>
      <c r="C19" s="150"/>
      <c r="D19" s="150"/>
      <c r="E19" s="150"/>
    </row>
    <row r="20" spans="1:5" ht="12.75" customHeight="1">
      <c r="A20" s="18" t="s">
        <v>53</v>
      </c>
      <c r="B20" s="19" t="s">
        <v>54</v>
      </c>
      <c r="C20" s="150"/>
      <c r="D20" s="150"/>
      <c r="E20" s="150"/>
    </row>
    <row r="21" spans="1:5" ht="12.75" customHeight="1">
      <c r="A21" s="18" t="s">
        <v>55</v>
      </c>
      <c r="B21" s="19" t="s">
        <v>56</v>
      </c>
      <c r="C21" s="150"/>
      <c r="D21" s="150"/>
      <c r="E21" s="150"/>
    </row>
    <row r="22" spans="1:5" ht="23.25" customHeight="1">
      <c r="A22" s="18" t="s">
        <v>57</v>
      </c>
      <c r="B22" s="19" t="s">
        <v>58</v>
      </c>
      <c r="C22" s="150"/>
      <c r="D22" s="150"/>
      <c r="E22" s="150"/>
    </row>
    <row r="23" spans="1:5" ht="12.75" customHeight="1">
      <c r="A23" s="26" t="s">
        <v>59</v>
      </c>
      <c r="B23" s="19" t="s">
        <v>60</v>
      </c>
      <c r="C23" s="150"/>
      <c r="D23" s="150"/>
      <c r="E23" s="150"/>
    </row>
    <row r="24" spans="1:5" ht="12.75" customHeight="1">
      <c r="A24" s="26" t="s">
        <v>61</v>
      </c>
      <c r="B24" s="19" t="s">
        <v>62</v>
      </c>
      <c r="C24" s="150"/>
      <c r="D24" s="150"/>
      <c r="E24" s="150"/>
    </row>
    <row r="25" spans="1:5" ht="12.75" customHeight="1">
      <c r="A25" s="26" t="s">
        <v>63</v>
      </c>
      <c r="B25" s="19" t="s">
        <v>64</v>
      </c>
      <c r="C25" s="150"/>
      <c r="D25" s="150"/>
      <c r="E25" s="150"/>
    </row>
    <row r="26" spans="1:5" ht="12.75" customHeight="1">
      <c r="A26" s="16"/>
      <c r="B26" s="22" t="s">
        <v>65</v>
      </c>
      <c r="C26" s="150"/>
      <c r="D26" s="150"/>
      <c r="E26" s="150"/>
    </row>
    <row r="27" spans="1:5" ht="12.75" customHeight="1">
      <c r="A27" s="26" t="s">
        <v>66</v>
      </c>
      <c r="B27" s="19" t="s">
        <v>67</v>
      </c>
      <c r="C27" s="150"/>
      <c r="D27" s="150"/>
      <c r="E27" s="150"/>
    </row>
    <row r="28" spans="1:5" ht="12.75" customHeight="1">
      <c r="A28" s="26" t="s">
        <v>68</v>
      </c>
      <c r="B28" s="19" t="s">
        <v>69</v>
      </c>
      <c r="C28" s="150"/>
      <c r="D28" s="150"/>
      <c r="E28" s="150"/>
    </row>
    <row r="29" spans="1:5" ht="12.75" customHeight="1">
      <c r="A29" s="16"/>
      <c r="B29" s="22" t="s">
        <v>70</v>
      </c>
      <c r="C29" s="150"/>
      <c r="D29" s="150"/>
      <c r="E29" s="150"/>
    </row>
    <row r="30" spans="1:5" ht="12.75" customHeight="1">
      <c r="A30" s="16">
        <v>9401012</v>
      </c>
      <c r="B30" s="22" t="s">
        <v>189</v>
      </c>
      <c r="C30" s="150"/>
      <c r="D30" s="150"/>
      <c r="E30" s="150"/>
    </row>
    <row r="31" spans="1:5" ht="12.75" customHeight="1">
      <c r="A31" s="26" t="s">
        <v>106</v>
      </c>
      <c r="B31" s="19" t="s">
        <v>107</v>
      </c>
      <c r="C31" s="150"/>
      <c r="D31" s="185"/>
      <c r="E31" s="185"/>
    </row>
    <row r="32" spans="1:6" ht="12.75" customHeight="1">
      <c r="A32" s="26" t="s">
        <v>108</v>
      </c>
      <c r="B32" s="19" t="s">
        <v>109</v>
      </c>
      <c r="C32" s="151">
        <v>2593680</v>
      </c>
      <c r="D32" s="151">
        <v>2593680</v>
      </c>
      <c r="E32" s="151">
        <v>1296840</v>
      </c>
      <c r="F32" s="4" t="s">
        <v>240</v>
      </c>
    </row>
    <row r="33" spans="1:5" ht="12.75" customHeight="1">
      <c r="A33" s="26" t="s">
        <v>110</v>
      </c>
      <c r="B33" s="50" t="s">
        <v>111</v>
      </c>
      <c r="C33" s="151">
        <v>700292</v>
      </c>
      <c r="D33" s="177">
        <v>700292</v>
      </c>
      <c r="E33" s="177">
        <v>350146</v>
      </c>
    </row>
    <row r="34" spans="1:5" ht="12.75" customHeight="1">
      <c r="A34" s="26" t="s">
        <v>112</v>
      </c>
      <c r="B34" s="19" t="s">
        <v>113</v>
      </c>
      <c r="C34" s="151"/>
      <c r="D34" s="151"/>
      <c r="E34" s="151"/>
    </row>
    <row r="35" spans="1:6" ht="12.75" customHeight="1">
      <c r="A35" s="26" t="s">
        <v>114</v>
      </c>
      <c r="B35" s="19" t="s">
        <v>115</v>
      </c>
      <c r="C35" s="177"/>
      <c r="D35" s="176">
        <v>1125400</v>
      </c>
      <c r="E35" s="177">
        <v>1125400</v>
      </c>
      <c r="F35" s="134"/>
    </row>
    <row r="36" spans="1:5" ht="12.75" customHeight="1">
      <c r="A36" s="26"/>
      <c r="B36" s="22" t="s">
        <v>116</v>
      </c>
      <c r="C36" s="152">
        <f>SUM(C31:C35)</f>
        <v>3293972</v>
      </c>
      <c r="D36" s="152">
        <f>SUM(D31:D35)</f>
        <v>4419372</v>
      </c>
      <c r="E36" s="152">
        <f>SUM(E31:E35)</f>
        <v>2772386</v>
      </c>
    </row>
    <row r="37" spans="1:5" ht="15" customHeight="1">
      <c r="A37" s="26" t="s">
        <v>117</v>
      </c>
      <c r="B37" s="19" t="s">
        <v>118</v>
      </c>
      <c r="C37" s="151"/>
      <c r="D37" s="151"/>
      <c r="E37" s="151"/>
    </row>
    <row r="38" spans="1:5" ht="15" customHeight="1">
      <c r="A38" s="26" t="s">
        <v>117</v>
      </c>
      <c r="B38" s="19" t="s">
        <v>119</v>
      </c>
      <c r="C38" s="151"/>
      <c r="D38" s="151"/>
      <c r="E38" s="151"/>
    </row>
    <row r="39" spans="1:5" ht="15" customHeight="1">
      <c r="A39" s="26" t="s">
        <v>117</v>
      </c>
      <c r="B39" s="19" t="s">
        <v>120</v>
      </c>
      <c r="C39" s="151"/>
      <c r="D39" s="151"/>
      <c r="E39" s="151"/>
    </row>
    <row r="40" spans="1:5" ht="15" customHeight="1">
      <c r="A40" s="26" t="s">
        <v>117</v>
      </c>
      <c r="B40" s="19" t="s">
        <v>121</v>
      </c>
      <c r="C40" s="153"/>
      <c r="D40" s="153"/>
      <c r="E40" s="153"/>
    </row>
    <row r="41" spans="1:5" ht="15" customHeight="1">
      <c r="A41" s="16"/>
      <c r="B41" s="22" t="s">
        <v>122</v>
      </c>
      <c r="C41" s="154">
        <f>SUM(C37:C40)</f>
        <v>0</v>
      </c>
      <c r="D41" s="154">
        <f>SUM(D37:D40)</f>
        <v>0</v>
      </c>
      <c r="E41" s="154">
        <f>SUM(E37:E40)</f>
        <v>0</v>
      </c>
    </row>
    <row r="42" spans="1:5" ht="15" customHeight="1">
      <c r="A42" s="30"/>
      <c r="B42" s="31" t="s">
        <v>123</v>
      </c>
      <c r="C42" s="155">
        <f>C36+C29+C17+C41</f>
        <v>3293972</v>
      </c>
      <c r="D42" s="155">
        <f>D36+D29+D17+D41</f>
        <v>4419372</v>
      </c>
      <c r="E42" s="155">
        <f>E36+E29+E17+E41</f>
        <v>2772386</v>
      </c>
    </row>
    <row r="43" spans="1:5" ht="15" customHeight="1">
      <c r="A43" s="18" t="s">
        <v>124</v>
      </c>
      <c r="B43" s="19" t="s">
        <v>125</v>
      </c>
      <c r="C43" s="151"/>
      <c r="D43" s="151"/>
      <c r="E43" s="151"/>
    </row>
    <row r="44" spans="1:5" ht="15" customHeight="1">
      <c r="A44" s="18" t="s">
        <v>126</v>
      </c>
      <c r="B44" s="19" t="s">
        <v>127</v>
      </c>
      <c r="C44" s="151"/>
      <c r="D44" s="151"/>
      <c r="E44" s="151"/>
    </row>
    <row r="45" spans="1:5" ht="25.5">
      <c r="A45" s="21"/>
      <c r="B45" s="22" t="s">
        <v>71</v>
      </c>
      <c r="C45" s="151"/>
      <c r="D45" s="151"/>
      <c r="E45" s="151"/>
    </row>
    <row r="46" spans="1:5" ht="15" customHeight="1">
      <c r="A46" s="26" t="s">
        <v>77</v>
      </c>
      <c r="B46" s="19" t="s">
        <v>19</v>
      </c>
      <c r="C46" s="151"/>
      <c r="D46" s="151"/>
      <c r="E46" s="151"/>
    </row>
    <row r="47" spans="1:5" ht="15" customHeight="1">
      <c r="A47" s="26" t="s">
        <v>78</v>
      </c>
      <c r="B47" s="19" t="s">
        <v>79</v>
      </c>
      <c r="C47" s="151"/>
      <c r="D47" s="151"/>
      <c r="E47" s="151"/>
    </row>
    <row r="48" spans="1:5" ht="15" customHeight="1">
      <c r="A48" s="26" t="s">
        <v>80</v>
      </c>
      <c r="B48" s="19" t="s">
        <v>81</v>
      </c>
      <c r="C48" s="151"/>
      <c r="D48" s="151"/>
      <c r="E48" s="151"/>
    </row>
    <row r="49" spans="1:5" ht="15" customHeight="1">
      <c r="A49" s="16"/>
      <c r="B49" s="22" t="s">
        <v>84</v>
      </c>
      <c r="C49" s="151"/>
      <c r="D49" s="151"/>
      <c r="E49" s="151"/>
    </row>
    <row r="50" spans="1:5" ht="30" customHeight="1">
      <c r="A50" s="26" t="s">
        <v>90</v>
      </c>
      <c r="B50" s="19" t="s">
        <v>128</v>
      </c>
      <c r="C50" s="151"/>
      <c r="D50" s="151"/>
      <c r="E50" s="151"/>
    </row>
    <row r="51" spans="1:9" ht="13.5" customHeight="1">
      <c r="A51" s="26" t="s">
        <v>229</v>
      </c>
      <c r="B51" s="19" t="s">
        <v>131</v>
      </c>
      <c r="C51" s="151"/>
      <c r="D51" s="176">
        <v>2238200</v>
      </c>
      <c r="E51" s="177">
        <v>2238202</v>
      </c>
      <c r="F51" s="134"/>
      <c r="G51" s="134"/>
      <c r="H51" s="134"/>
      <c r="I51" s="134"/>
    </row>
    <row r="52" spans="1:5" ht="13.5" customHeight="1">
      <c r="A52" s="26">
        <v>272</v>
      </c>
      <c r="B52" s="19" t="s">
        <v>241</v>
      </c>
      <c r="C52" s="151"/>
      <c r="D52" s="151"/>
      <c r="E52" s="151">
        <v>5204915</v>
      </c>
    </row>
    <row r="53" spans="1:5" ht="13.5" customHeight="1">
      <c r="A53" s="16">
        <v>276</v>
      </c>
      <c r="B53" s="22" t="s">
        <v>94</v>
      </c>
      <c r="C53" s="151"/>
      <c r="D53" s="151"/>
      <c r="E53" s="151"/>
    </row>
    <row r="54" spans="1:5" ht="13.5" customHeight="1">
      <c r="A54" s="30"/>
      <c r="B54" s="31" t="s">
        <v>95</v>
      </c>
      <c r="C54" s="151"/>
      <c r="D54" s="151">
        <f>D51</f>
        <v>2238200</v>
      </c>
      <c r="E54" s="151">
        <f>E51+E52</f>
        <v>7443117</v>
      </c>
    </row>
    <row r="55" spans="1:5" ht="13.5" customHeight="1">
      <c r="A55" s="30" t="s">
        <v>96</v>
      </c>
      <c r="B55" s="31" t="s">
        <v>97</v>
      </c>
      <c r="C55" s="151"/>
      <c r="D55" s="151"/>
      <c r="E55" s="151"/>
    </row>
    <row r="56" spans="1:5" ht="13.5" customHeight="1">
      <c r="A56" s="16">
        <v>277</v>
      </c>
      <c r="B56" s="22" t="s">
        <v>98</v>
      </c>
      <c r="C56" s="152">
        <f>C54+C42+C55</f>
        <v>3293972</v>
      </c>
      <c r="D56" s="152">
        <f>D54+D42+D55</f>
        <v>6657572</v>
      </c>
      <c r="E56" s="152">
        <f>E54+E42+E55</f>
        <v>10215503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54" r:id="rId1"/>
  <headerFooter alignWithMargins="0">
    <oddHeader>&amp;C&amp;P/&amp;N</oddHeader>
    <oddFooter>&amp;L&amp;D&amp;C&amp;A&amp;R&amp;F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5"/>
  <sheetViews>
    <sheetView view="pageBreakPreview" zoomScale="86" zoomScaleNormal="80" zoomScaleSheetLayoutView="86" zoomScalePageLayoutView="0" workbookViewId="0" topLeftCell="A37">
      <selection activeCell="E50" sqref="E50"/>
    </sheetView>
  </sheetViews>
  <sheetFormatPr defaultColWidth="8.75" defaultRowHeight="18"/>
  <cols>
    <col min="1" max="1" width="8.75" style="4" customWidth="1"/>
    <col min="2" max="2" width="41.75" style="4" customWidth="1"/>
    <col min="3" max="3" width="8.33203125" style="4" customWidth="1"/>
    <col min="4" max="4" width="12.75" style="4" customWidth="1"/>
    <col min="5" max="5" width="15.58203125" style="4" customWidth="1"/>
    <col min="6" max="16384" width="8.75" style="4" customWidth="1"/>
  </cols>
  <sheetData>
    <row r="1" spans="1:5" ht="12.75">
      <c r="A1" s="11"/>
      <c r="B1" s="11"/>
      <c r="C1" s="12" t="s">
        <v>195</v>
      </c>
      <c r="D1" s="12" t="s">
        <v>195</v>
      </c>
      <c r="E1" s="12" t="s">
        <v>195</v>
      </c>
    </row>
    <row r="2" spans="1:4" ht="12.75">
      <c r="A2" s="13">
        <v>889942</v>
      </c>
      <c r="B2" s="199" t="s">
        <v>210</v>
      </c>
      <c r="C2" s="199"/>
      <c r="D2" s="199"/>
    </row>
    <row r="3" spans="1:5" ht="12.75">
      <c r="A3" s="13">
        <v>106020</v>
      </c>
      <c r="B3" s="35" t="s">
        <v>16</v>
      </c>
      <c r="C3" s="6">
        <v>2018</v>
      </c>
      <c r="D3" s="6" t="s">
        <v>216</v>
      </c>
      <c r="E3" s="6" t="s">
        <v>236</v>
      </c>
    </row>
    <row r="4" spans="1:5" ht="15" customHeight="1">
      <c r="A4" s="18" t="s">
        <v>23</v>
      </c>
      <c r="B4" s="19" t="s">
        <v>24</v>
      </c>
      <c r="C4" s="76"/>
      <c r="D4" s="76"/>
      <c r="E4" s="76"/>
    </row>
    <row r="5" spans="1:5" ht="23.25" customHeight="1">
      <c r="A5" s="18" t="s">
        <v>25</v>
      </c>
      <c r="B5" s="19" t="s">
        <v>26</v>
      </c>
      <c r="C5" s="76"/>
      <c r="D5" s="76"/>
      <c r="E5" s="76"/>
    </row>
    <row r="6" spans="1:5" ht="27" customHeight="1">
      <c r="A6" s="18" t="s">
        <v>27</v>
      </c>
      <c r="B6" s="19" t="s">
        <v>28</v>
      </c>
      <c r="C6" s="76"/>
      <c r="D6" s="76"/>
      <c r="E6" s="76"/>
    </row>
    <row r="7" spans="1:5" ht="13.5" customHeight="1">
      <c r="A7" s="18" t="s">
        <v>29</v>
      </c>
      <c r="B7" s="19" t="s">
        <v>30</v>
      </c>
      <c r="C7" s="76"/>
      <c r="D7" s="76"/>
      <c r="E7" s="76"/>
    </row>
    <row r="8" spans="1:5" ht="27" customHeight="1">
      <c r="A8" s="18" t="s">
        <v>31</v>
      </c>
      <c r="B8" s="19" t="s">
        <v>32</v>
      </c>
      <c r="C8" s="76"/>
      <c r="D8" s="76"/>
      <c r="E8" s="76"/>
    </row>
    <row r="9" spans="1:5" ht="13.5" customHeight="1">
      <c r="A9" s="18" t="s">
        <v>33</v>
      </c>
      <c r="B9" s="19" t="s">
        <v>34</v>
      </c>
      <c r="C9" s="76"/>
      <c r="D9" s="76"/>
      <c r="E9" s="76"/>
    </row>
    <row r="10" spans="1:5" ht="13.5" customHeight="1">
      <c r="A10" s="21" t="s">
        <v>35</v>
      </c>
      <c r="B10" s="22" t="s">
        <v>36</v>
      </c>
      <c r="C10" s="76"/>
      <c r="D10" s="76"/>
      <c r="E10" s="76"/>
    </row>
    <row r="11" spans="1:5" ht="13.5" customHeight="1">
      <c r="A11" s="18" t="s">
        <v>37</v>
      </c>
      <c r="B11" s="19" t="s">
        <v>38</v>
      </c>
      <c r="C11" s="76"/>
      <c r="D11" s="76"/>
      <c r="E11" s="76"/>
    </row>
    <row r="12" spans="1:5" ht="13.5" customHeight="1">
      <c r="A12" s="18" t="s">
        <v>39</v>
      </c>
      <c r="B12" s="19" t="s">
        <v>40</v>
      </c>
      <c r="C12" s="76"/>
      <c r="D12" s="76"/>
      <c r="E12" s="76"/>
    </row>
    <row r="13" spans="1:5" ht="13.5" customHeight="1">
      <c r="A13" s="18" t="s">
        <v>41</v>
      </c>
      <c r="B13" s="19" t="s">
        <v>42</v>
      </c>
      <c r="C13" s="76"/>
      <c r="D13" s="76"/>
      <c r="E13" s="76"/>
    </row>
    <row r="14" spans="1:5" ht="13.5" customHeight="1">
      <c r="A14" s="18" t="s">
        <v>43</v>
      </c>
      <c r="B14" s="19" t="s">
        <v>44</v>
      </c>
      <c r="C14" s="76"/>
      <c r="D14" s="76"/>
      <c r="E14" s="76"/>
    </row>
    <row r="15" spans="1:5" ht="13.5" customHeight="1">
      <c r="A15" s="18" t="s">
        <v>45</v>
      </c>
      <c r="B15" s="19" t="s">
        <v>46</v>
      </c>
      <c r="C15" s="76"/>
      <c r="D15" s="76"/>
      <c r="E15" s="76"/>
    </row>
    <row r="16" spans="1:5" ht="13.5" customHeight="1">
      <c r="A16" s="18" t="s">
        <v>45</v>
      </c>
      <c r="B16" s="19" t="s">
        <v>47</v>
      </c>
      <c r="C16" s="76"/>
      <c r="D16" s="76"/>
      <c r="E16" s="76"/>
    </row>
    <row r="17" spans="1:5" ht="13.5" customHeight="1">
      <c r="A17" s="21"/>
      <c r="B17" s="22" t="s">
        <v>48</v>
      </c>
      <c r="C17" s="76"/>
      <c r="D17" s="76"/>
      <c r="E17" s="76"/>
    </row>
    <row r="18" spans="1:5" ht="13.5" customHeight="1">
      <c r="A18" s="18" t="s">
        <v>49</v>
      </c>
      <c r="B18" s="19" t="s">
        <v>50</v>
      </c>
      <c r="C18" s="76"/>
      <c r="D18" s="76"/>
      <c r="E18" s="76"/>
    </row>
    <row r="19" spans="1:5" ht="13.5" customHeight="1">
      <c r="A19" s="18" t="s">
        <v>51</v>
      </c>
      <c r="B19" s="19" t="s">
        <v>52</v>
      </c>
      <c r="C19" s="76"/>
      <c r="D19" s="76"/>
      <c r="E19" s="76"/>
    </row>
    <row r="20" spans="1:5" ht="13.5" customHeight="1">
      <c r="A20" s="18" t="s">
        <v>53</v>
      </c>
      <c r="B20" s="19" t="s">
        <v>54</v>
      </c>
      <c r="C20" s="76"/>
      <c r="D20" s="76"/>
      <c r="E20" s="76"/>
    </row>
    <row r="21" spans="1:5" ht="13.5" customHeight="1">
      <c r="A21" s="18" t="s">
        <v>55</v>
      </c>
      <c r="B21" s="19" t="s">
        <v>56</v>
      </c>
      <c r="C21" s="76"/>
      <c r="D21" s="76"/>
      <c r="E21" s="76"/>
    </row>
    <row r="22" spans="1:5" ht="25.5" customHeight="1">
      <c r="A22" s="18" t="s">
        <v>57</v>
      </c>
      <c r="B22" s="19" t="s">
        <v>58</v>
      </c>
      <c r="C22" s="76"/>
      <c r="D22" s="76"/>
      <c r="E22" s="76"/>
    </row>
    <row r="23" spans="1:5" ht="13.5" customHeight="1">
      <c r="A23" s="26" t="s">
        <v>59</v>
      </c>
      <c r="B23" s="19" t="s">
        <v>60</v>
      </c>
      <c r="C23" s="76"/>
      <c r="D23" s="76"/>
      <c r="E23" s="76"/>
    </row>
    <row r="24" spans="1:5" ht="13.5" customHeight="1">
      <c r="A24" s="26" t="s">
        <v>61</v>
      </c>
      <c r="B24" s="19" t="s">
        <v>62</v>
      </c>
      <c r="C24" s="76"/>
      <c r="D24" s="76"/>
      <c r="E24" s="76"/>
    </row>
    <row r="25" spans="1:5" ht="13.5" customHeight="1">
      <c r="A25" s="26" t="s">
        <v>63</v>
      </c>
      <c r="B25" s="19" t="s">
        <v>64</v>
      </c>
      <c r="C25" s="76"/>
      <c r="D25" s="76"/>
      <c r="E25" s="76"/>
    </row>
    <row r="26" spans="1:5" ht="13.5" customHeight="1">
      <c r="A26" s="16"/>
      <c r="B26" s="22" t="s">
        <v>65</v>
      </c>
      <c r="C26" s="76"/>
      <c r="D26" s="76"/>
      <c r="E26" s="76"/>
    </row>
    <row r="27" spans="1:5" ht="13.5" customHeight="1">
      <c r="A27" s="26" t="s">
        <v>66</v>
      </c>
      <c r="B27" s="19" t="s">
        <v>67</v>
      </c>
      <c r="C27" s="76"/>
      <c r="D27" s="76"/>
      <c r="E27" s="76"/>
    </row>
    <row r="28" spans="1:5" ht="13.5" customHeight="1">
      <c r="A28" s="26" t="s">
        <v>68</v>
      </c>
      <c r="B28" s="19" t="s">
        <v>69</v>
      </c>
      <c r="C28" s="76"/>
      <c r="D28" s="76"/>
      <c r="E28" s="76"/>
    </row>
    <row r="29" spans="1:5" ht="13.5" customHeight="1">
      <c r="A29" s="16"/>
      <c r="B29" s="22" t="s">
        <v>70</v>
      </c>
      <c r="C29" s="76"/>
      <c r="D29" s="76"/>
      <c r="E29" s="76"/>
    </row>
    <row r="30" spans="1:5" ht="13.5" customHeight="1">
      <c r="A30" s="26" t="s">
        <v>106</v>
      </c>
      <c r="B30" s="19" t="s">
        <v>107</v>
      </c>
      <c r="C30" s="76"/>
      <c r="D30" s="76"/>
      <c r="E30" s="76"/>
    </row>
    <row r="31" spans="1:5" ht="13.5" customHeight="1">
      <c r="A31" s="26" t="s">
        <v>108</v>
      </c>
      <c r="B31" s="19" t="s">
        <v>109</v>
      </c>
      <c r="C31" s="76"/>
      <c r="D31" s="76"/>
      <c r="E31" s="76"/>
    </row>
    <row r="32" spans="1:5" ht="13.5" customHeight="1">
      <c r="A32" s="26" t="s">
        <v>110</v>
      </c>
      <c r="B32" s="50" t="s">
        <v>111</v>
      </c>
      <c r="C32" s="76"/>
      <c r="D32" s="76"/>
      <c r="E32" s="76"/>
    </row>
    <row r="33" spans="1:5" ht="13.5" customHeight="1">
      <c r="A33" s="26" t="s">
        <v>112</v>
      </c>
      <c r="B33" s="19" t="s">
        <v>113</v>
      </c>
      <c r="C33" s="76"/>
      <c r="D33" s="76"/>
      <c r="E33" s="76"/>
    </row>
    <row r="34" spans="1:5" ht="13.5" customHeight="1">
      <c r="A34" s="26" t="s">
        <v>114</v>
      </c>
      <c r="B34" s="19" t="s">
        <v>115</v>
      </c>
      <c r="C34" s="76"/>
      <c r="D34" s="76"/>
      <c r="E34" s="76"/>
    </row>
    <row r="35" spans="1:5" ht="13.5" customHeight="1">
      <c r="A35" s="26"/>
      <c r="B35" s="22" t="s">
        <v>116</v>
      </c>
      <c r="C35" s="76"/>
      <c r="D35" s="76"/>
      <c r="E35" s="76"/>
    </row>
    <row r="36" spans="1:5" ht="15" customHeight="1">
      <c r="A36" s="26" t="s">
        <v>117</v>
      </c>
      <c r="B36" s="19" t="s">
        <v>118</v>
      </c>
      <c r="C36" s="76"/>
      <c r="D36" s="76"/>
      <c r="E36" s="76"/>
    </row>
    <row r="37" spans="1:5" ht="15" customHeight="1">
      <c r="A37" s="26" t="s">
        <v>117</v>
      </c>
      <c r="B37" s="19" t="s">
        <v>119</v>
      </c>
      <c r="C37" s="76"/>
      <c r="D37" s="76"/>
      <c r="E37" s="76"/>
    </row>
    <row r="38" spans="1:5" ht="15" customHeight="1">
      <c r="A38" s="26" t="s">
        <v>117</v>
      </c>
      <c r="B38" s="19" t="s">
        <v>120</v>
      </c>
      <c r="C38" s="76"/>
      <c r="D38" s="76"/>
      <c r="E38" s="76"/>
    </row>
    <row r="39" spans="1:5" ht="15" customHeight="1">
      <c r="A39" s="26" t="s">
        <v>117</v>
      </c>
      <c r="B39" s="19" t="s">
        <v>121</v>
      </c>
      <c r="C39" s="76"/>
      <c r="D39" s="76"/>
      <c r="E39" s="76"/>
    </row>
    <row r="40" spans="1:5" ht="15" customHeight="1">
      <c r="A40" s="16"/>
      <c r="B40" s="22" t="s">
        <v>122</v>
      </c>
      <c r="C40" s="76"/>
      <c r="D40" s="76"/>
      <c r="E40" s="76"/>
    </row>
    <row r="41" spans="1:5" ht="15" customHeight="1">
      <c r="A41" s="30"/>
      <c r="B41" s="31" t="s">
        <v>123</v>
      </c>
      <c r="C41" s="76"/>
      <c r="D41" s="76"/>
      <c r="E41" s="76"/>
    </row>
    <row r="42" spans="1:5" ht="15" customHeight="1">
      <c r="A42" s="18" t="s">
        <v>124</v>
      </c>
      <c r="B42" s="19" t="s">
        <v>125</v>
      </c>
      <c r="C42" s="76"/>
      <c r="D42" s="76"/>
      <c r="E42" s="76"/>
    </row>
    <row r="43" spans="1:5" ht="15" customHeight="1">
      <c r="A43" s="18" t="s">
        <v>126</v>
      </c>
      <c r="B43" s="19" t="s">
        <v>127</v>
      </c>
      <c r="C43" s="76"/>
      <c r="D43" s="76"/>
      <c r="E43" s="76"/>
    </row>
    <row r="44" spans="1:5" ht="15" customHeight="1">
      <c r="A44" s="21"/>
      <c r="B44" s="22" t="s">
        <v>71</v>
      </c>
      <c r="C44" s="76"/>
      <c r="D44" s="76"/>
      <c r="E44" s="76"/>
    </row>
    <row r="45" spans="1:5" ht="15" customHeight="1">
      <c r="A45" s="26" t="s">
        <v>77</v>
      </c>
      <c r="B45" s="19" t="s">
        <v>19</v>
      </c>
      <c r="C45" s="76"/>
      <c r="D45" s="76"/>
      <c r="E45" s="76"/>
    </row>
    <row r="46" spans="1:5" ht="15" customHeight="1">
      <c r="A46" s="26" t="s">
        <v>78</v>
      </c>
      <c r="B46" s="19" t="s">
        <v>79</v>
      </c>
      <c r="C46" s="76"/>
      <c r="D46" s="76"/>
      <c r="E46" s="76"/>
    </row>
    <row r="47" spans="1:5" ht="15" customHeight="1">
      <c r="A47" s="26" t="s">
        <v>80</v>
      </c>
      <c r="B47" s="19" t="s">
        <v>81</v>
      </c>
      <c r="C47" s="76"/>
      <c r="D47" s="76"/>
      <c r="E47" s="76"/>
    </row>
    <row r="48" spans="1:5" ht="15" customHeight="1">
      <c r="A48" s="16"/>
      <c r="B48" s="22" t="s">
        <v>84</v>
      </c>
      <c r="C48" s="76"/>
      <c r="D48" s="76"/>
      <c r="E48" s="76"/>
    </row>
    <row r="49" spans="1:5" ht="21" customHeight="1">
      <c r="A49" s="26" t="s">
        <v>90</v>
      </c>
      <c r="B49" s="19" t="s">
        <v>128</v>
      </c>
      <c r="C49" s="142">
        <v>403900</v>
      </c>
      <c r="D49" s="142">
        <v>403900</v>
      </c>
      <c r="E49" s="142">
        <v>277634</v>
      </c>
    </row>
    <row r="50" spans="1:5" ht="15" customHeight="1">
      <c r="A50" s="26"/>
      <c r="B50" s="19" t="s">
        <v>92</v>
      </c>
      <c r="C50" s="76"/>
      <c r="D50" s="76"/>
      <c r="E50" s="76"/>
    </row>
    <row r="51" spans="1:5" ht="15" customHeight="1">
      <c r="A51" s="26">
        <v>272</v>
      </c>
      <c r="B51" s="19" t="s">
        <v>93</v>
      </c>
      <c r="C51" s="76"/>
      <c r="D51" s="76"/>
      <c r="E51" s="76"/>
    </row>
    <row r="52" spans="1:5" ht="15" customHeight="1">
      <c r="A52" s="16">
        <v>276</v>
      </c>
      <c r="B52" s="22" t="s">
        <v>94</v>
      </c>
      <c r="C52" s="79">
        <f>SUM(C49:C51)</f>
        <v>403900</v>
      </c>
      <c r="D52" s="79">
        <f>SUM(D49:D51)</f>
        <v>403900</v>
      </c>
      <c r="E52" s="79">
        <f>SUM(E49:E51)</f>
        <v>277634</v>
      </c>
    </row>
    <row r="53" spans="1:5" ht="15" customHeight="1">
      <c r="A53" s="30"/>
      <c r="B53" s="31" t="s">
        <v>95</v>
      </c>
      <c r="C53" s="104">
        <f>C48+C52+C44</f>
        <v>403900</v>
      </c>
      <c r="D53" s="104">
        <f>D48+D52+D44</f>
        <v>403900</v>
      </c>
      <c r="E53" s="104">
        <f>E48+E52+E44</f>
        <v>277634</v>
      </c>
    </row>
    <row r="54" spans="1:5" ht="15" customHeight="1">
      <c r="A54" s="30" t="s">
        <v>96</v>
      </c>
      <c r="B54" s="31" t="s">
        <v>97</v>
      </c>
      <c r="C54" s="76"/>
      <c r="D54" s="76"/>
      <c r="E54" s="76"/>
    </row>
    <row r="55" spans="1:5" ht="15" customHeight="1">
      <c r="A55" s="16">
        <v>277</v>
      </c>
      <c r="B55" s="22" t="s">
        <v>98</v>
      </c>
      <c r="C55" s="79">
        <f>C53+C41+C54</f>
        <v>403900</v>
      </c>
      <c r="D55" s="79">
        <f>D53+D41+D54</f>
        <v>403900</v>
      </c>
      <c r="E55" s="79">
        <f>E53+E41+E54</f>
        <v>277634</v>
      </c>
    </row>
  </sheetData>
  <sheetProtection selectLockedCells="1" selectUnlockedCells="1"/>
  <mergeCells count="1">
    <mergeCell ref="B2:D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6" r:id="rId1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Sárvári Nikolett</cp:lastModifiedBy>
  <cp:lastPrinted>2018-09-03T08:23:04Z</cp:lastPrinted>
  <dcterms:modified xsi:type="dcterms:W3CDTF">2018-09-03T08:23:10Z</dcterms:modified>
  <cp:category/>
  <cp:version/>
  <cp:contentType/>
  <cp:contentStatus/>
</cp:coreProperties>
</file>