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30" windowHeight="10125" activeTab="0"/>
  </bookViews>
  <sheets>
    <sheet name="Terv 2017-2023" sheetId="1" r:id="rId1"/>
    <sheet name="Tény 2017-2022" sheetId="2" r:id="rId2"/>
  </sheets>
  <definedNames/>
  <calcPr fullCalcOnLoad="1"/>
</workbook>
</file>

<file path=xl/sharedStrings.xml><?xml version="1.0" encoding="utf-8"?>
<sst xmlns="http://schemas.openxmlformats.org/spreadsheetml/2006/main" count="156" uniqueCount="77">
  <si>
    <t>2.sz.mell.</t>
  </si>
  <si>
    <t>Megnevezés</t>
  </si>
  <si>
    <t>I.</t>
  </si>
  <si>
    <t>Helyi önkorm.műk. támogatása</t>
  </si>
  <si>
    <t>1.ba</t>
  </si>
  <si>
    <t xml:space="preserve">Zöldterület gondozás </t>
  </si>
  <si>
    <t xml:space="preserve">beszámítással </t>
  </si>
  <si>
    <t>1.bb.</t>
  </si>
  <si>
    <t xml:space="preserve">Közvilágítás </t>
  </si>
  <si>
    <t>1.bc.</t>
  </si>
  <si>
    <t xml:space="preserve">Köztemetői feladatok </t>
  </si>
  <si>
    <t>1.bd.</t>
  </si>
  <si>
    <t xml:space="preserve">Közutak fenntartása </t>
  </si>
  <si>
    <t>Összesen</t>
  </si>
  <si>
    <t>beszámítással csökkentett támogatás összesen:</t>
  </si>
  <si>
    <t>I.1.c)</t>
  </si>
  <si>
    <t>Egyéb önkormánzati feladatok</t>
  </si>
  <si>
    <t>beszámítás</t>
  </si>
  <si>
    <t>Egyéb önkormányzati fel. beszámítás után</t>
  </si>
  <si>
    <t>I.1/d)</t>
  </si>
  <si>
    <t>Lakott külterületi feladatok</t>
  </si>
  <si>
    <t>Lakott külterületi fel. beszámítás után</t>
  </si>
  <si>
    <t>I.1/e</t>
  </si>
  <si>
    <t>Üdülőhelyi feladatok</t>
  </si>
  <si>
    <t>Üdülőhelyi feladatok beszámítás után</t>
  </si>
  <si>
    <t>I.6.</t>
  </si>
  <si>
    <t>polgármesterek illetmény támogatása</t>
  </si>
  <si>
    <t>II.</t>
  </si>
  <si>
    <t>Települési önkorm. egyes köznevelési fel.tám.</t>
  </si>
  <si>
    <t>1.</t>
  </si>
  <si>
    <t>Óvoda bértámogatás 8/12</t>
  </si>
  <si>
    <t>Óvoda bértámogatás 4/12</t>
  </si>
  <si>
    <t>2.</t>
  </si>
  <si>
    <t>Óvoda működési tám 8/12</t>
  </si>
  <si>
    <t>Óvoda működési tám 4/12</t>
  </si>
  <si>
    <t>Köznevelési feladatok összesen:</t>
  </si>
  <si>
    <t>III.</t>
  </si>
  <si>
    <t>Tel.önk. Szociális és egyerekjóléti fel. tám.</t>
  </si>
  <si>
    <t>Hozzájárulás a pénzbeli szoc.ell.</t>
  </si>
  <si>
    <t>3.</t>
  </si>
  <si>
    <t>Egyes szoc.alapellátások tám.</t>
  </si>
  <si>
    <t>c.</t>
  </si>
  <si>
    <t>Szociális étkeztetés</t>
  </si>
  <si>
    <t>e.</t>
  </si>
  <si>
    <t>Tanyagondnoki szolgáltatás</t>
  </si>
  <si>
    <t>m</t>
  </si>
  <si>
    <t>Kistelepülések szoc.felad.tám.</t>
  </si>
  <si>
    <t>Összesen:</t>
  </si>
  <si>
    <t>Szoc. és gyerekjóléti szolg. összesen:</t>
  </si>
  <si>
    <t>5.</t>
  </si>
  <si>
    <t>Gyermekétkeztetés támogatása</t>
  </si>
  <si>
    <t>dolgozók bértámogatása</t>
  </si>
  <si>
    <t>gyermekétkeztetés üzemeltetés tám.</t>
  </si>
  <si>
    <t>rászorulók nyári étkeztetése</t>
  </si>
  <si>
    <t>gyermekétkeztetés támogatás össz.</t>
  </si>
  <si>
    <t>Államkincstár által közöl támogatás össz.</t>
  </si>
  <si>
    <t>Könyvtári támogatás</t>
  </si>
  <si>
    <t>Állami támogatás összesen:</t>
  </si>
  <si>
    <t>Önkormányzati szolidaritási hozzájáruls</t>
  </si>
  <si>
    <t>Szoc. És gyerekjóléti szolg. Egyéb tám.:</t>
  </si>
  <si>
    <t>2021 októberi felmérés</t>
  </si>
  <si>
    <t>2017 terv</t>
  </si>
  <si>
    <t>2018 terv</t>
  </si>
  <si>
    <t>2019 terv</t>
  </si>
  <si>
    <t>2020 terv</t>
  </si>
  <si>
    <t>2021 terv</t>
  </si>
  <si>
    <t>2022 várható (megalapozó felmérés)</t>
  </si>
  <si>
    <t>2017 tény</t>
  </si>
  <si>
    <t>A 2016. évről áthúzódó bérkompenzáció támogatása</t>
  </si>
  <si>
    <t>A településképi arculati kézikönyv elkészítésének támogatása</t>
  </si>
  <si>
    <t>2018 tény</t>
  </si>
  <si>
    <t>2019 tény</t>
  </si>
  <si>
    <t>2020 tény</t>
  </si>
  <si>
    <t>2021 tény</t>
  </si>
  <si>
    <t>2023 terv</t>
  </si>
  <si>
    <t>Állami támogatás megoszlása 2017-2023. évben</t>
  </si>
  <si>
    <t>2024 várható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</si>
</sst>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54" applyFont="1" applyFill="1" applyAlignment="1">
      <alignment horizontal="left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54" applyFont="1" applyFill="1">
      <alignment/>
      <protection/>
    </xf>
    <xf numFmtId="3" fontId="2" fillId="0" borderId="10" xfId="54" applyNumberFormat="1" applyFont="1" applyFill="1" applyBorder="1">
      <alignment/>
      <protection/>
    </xf>
    <xf numFmtId="3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3" fontId="3" fillId="0" borderId="10" xfId="54" applyNumberFormat="1" applyFont="1" applyFill="1" applyBorder="1">
      <alignment/>
      <protection/>
    </xf>
    <xf numFmtId="3" fontId="3" fillId="0" borderId="10" xfId="54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/>
    </xf>
    <xf numFmtId="3" fontId="2" fillId="0" borderId="10" xfId="54" applyNumberFormat="1" applyFont="1" applyFill="1" applyBorder="1" applyAlignment="1">
      <alignment horizontal="right"/>
      <protection/>
    </xf>
    <xf numFmtId="3" fontId="2" fillId="0" borderId="11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2" fillId="0" borderId="11" xfId="54" applyNumberFormat="1" applyFont="1" applyFill="1" applyBorder="1">
      <alignment/>
      <protection/>
    </xf>
    <xf numFmtId="3" fontId="4" fillId="0" borderId="11" xfId="54" applyNumberFormat="1" applyFont="1" applyFill="1" applyBorder="1">
      <alignment/>
      <protection/>
    </xf>
    <xf numFmtId="3" fontId="3" fillId="0" borderId="10" xfId="54" applyNumberFormat="1" applyFont="1" applyFill="1" applyBorder="1" applyAlignment="1">
      <alignment horizontal="right"/>
      <protection/>
    </xf>
    <xf numFmtId="3" fontId="3" fillId="0" borderId="11" xfId="54" applyNumberFormat="1" applyFont="1" applyFill="1" applyBorder="1">
      <alignment/>
      <protection/>
    </xf>
    <xf numFmtId="3" fontId="5" fillId="0" borderId="11" xfId="54" applyNumberFormat="1" applyFont="1" applyFill="1" applyBorder="1">
      <alignment/>
      <protection/>
    </xf>
    <xf numFmtId="3" fontId="3" fillId="0" borderId="11" xfId="0" applyNumberFormat="1" applyFont="1" applyFill="1" applyBorder="1" applyAlignment="1">
      <alignment/>
    </xf>
    <xf numFmtId="164" fontId="2" fillId="0" borderId="10" xfId="54" applyNumberFormat="1" applyFont="1" applyFill="1" applyBorder="1">
      <alignment/>
      <protection/>
    </xf>
    <xf numFmtId="4" fontId="2" fillId="0" borderId="10" xfId="54" applyNumberFormat="1" applyFont="1" applyFill="1" applyBorder="1">
      <alignment/>
      <protection/>
    </xf>
    <xf numFmtId="3" fontId="2" fillId="0" borderId="10" xfId="54" applyNumberFormat="1" applyFont="1" applyFill="1" applyBorder="1" applyAlignment="1">
      <alignment/>
      <protection/>
    </xf>
    <xf numFmtId="3" fontId="3" fillId="0" borderId="10" xfId="54" applyNumberFormat="1" applyFont="1" applyFill="1" applyBorder="1" applyAlignment="1">
      <alignment wrapText="1"/>
      <protection/>
    </xf>
    <xf numFmtId="3" fontId="5" fillId="0" borderId="11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5" xfId="54" applyNumberFormat="1" applyFont="1" applyFill="1" applyBorder="1">
      <alignment/>
      <protection/>
    </xf>
    <xf numFmtId="164" fontId="2" fillId="0" borderId="15" xfId="54" applyNumberFormat="1" applyFont="1" applyFill="1" applyBorder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10" xfId="54" applyNumberFormat="1" applyFont="1" applyFill="1" applyBorder="1" applyAlignment="1">
      <alignment horizontal="right"/>
      <protection/>
    </xf>
    <xf numFmtId="3" fontId="3" fillId="0" borderId="10" xfId="54" applyNumberFormat="1" applyFont="1" applyFill="1" applyBorder="1">
      <alignment/>
      <protection/>
    </xf>
    <xf numFmtId="3" fontId="3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0" xfId="0" applyAlignment="1">
      <alignment wrapText="1"/>
    </xf>
    <xf numFmtId="3" fontId="2" fillId="0" borderId="11" xfId="54" applyNumberFormat="1" applyFont="1" applyFill="1" applyBorder="1" applyAlignment="1">
      <alignment horizontal="right"/>
      <protection/>
    </xf>
    <xf numFmtId="3" fontId="2" fillId="0" borderId="16" xfId="54" applyNumberFormat="1" applyFont="1" applyFill="1" applyBorder="1">
      <alignment/>
      <protection/>
    </xf>
    <xf numFmtId="3" fontId="2" fillId="0" borderId="14" xfId="54" applyNumberFormat="1" applyFont="1" applyFill="1" applyBorder="1">
      <alignment/>
      <protection/>
    </xf>
    <xf numFmtId="0" fontId="0" fillId="0" borderId="12" xfId="0" applyBorder="1" applyAlignment="1">
      <alignment wrapText="1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2" xfId="54" applyNumberFormat="1" applyFont="1" applyFill="1" applyBorder="1">
      <alignment/>
      <protection/>
    </xf>
    <xf numFmtId="3" fontId="5" fillId="0" borderId="12" xfId="54" applyNumberFormat="1" applyFont="1" applyFill="1" applyBorder="1">
      <alignment/>
      <protection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39" fillId="0" borderId="17" xfId="0" applyNumberFormat="1" applyFont="1" applyBorder="1" applyAlignment="1">
      <alignment/>
    </xf>
    <xf numFmtId="3" fontId="3" fillId="0" borderId="12" xfId="54" applyNumberFormat="1" applyFont="1" applyFill="1" applyBorder="1">
      <alignment/>
      <protection/>
    </xf>
    <xf numFmtId="0" fontId="2" fillId="0" borderId="12" xfId="0" applyFont="1" applyBorder="1" applyAlignment="1">
      <alignment horizontal="center" wrapText="1"/>
    </xf>
    <xf numFmtId="0" fontId="39" fillId="0" borderId="0" xfId="0" applyFont="1" applyAlignment="1">
      <alignment/>
    </xf>
    <xf numFmtId="3" fontId="5" fillId="0" borderId="17" xfId="54" applyNumberFormat="1" applyFont="1" applyFill="1" applyBorder="1">
      <alignment/>
      <protection/>
    </xf>
    <xf numFmtId="3" fontId="5" fillId="0" borderId="17" xfId="0" applyNumberFormat="1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3" fontId="5" fillId="0" borderId="17" xfId="0" applyNumberFormat="1" applyFont="1" applyFill="1" applyBorder="1" applyAlignment="1">
      <alignment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5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PageLayoutView="0" workbookViewId="0" topLeftCell="A1">
      <selection activeCell="H25" sqref="H25"/>
    </sheetView>
  </sheetViews>
  <sheetFormatPr defaultColWidth="11.28125" defaultRowHeight="15"/>
  <cols>
    <col min="1" max="1" width="6.57421875" style="4" customWidth="1"/>
    <col min="2" max="2" width="37.28125" style="4" customWidth="1"/>
    <col min="3" max="3" width="12.57421875" style="4" customWidth="1"/>
    <col min="4" max="4" width="12.8515625" style="4" customWidth="1"/>
    <col min="5" max="5" width="13.421875" style="4" customWidth="1"/>
    <col min="6" max="6" width="13.140625" style="4" customWidth="1"/>
    <col min="7" max="7" width="14.140625" style="5" customWidth="1"/>
    <col min="8" max="8" width="13.7109375" style="4" customWidth="1"/>
    <col min="9" max="9" width="12.421875" style="4" customWidth="1"/>
    <col min="10" max="11" width="13.7109375" style="4" customWidth="1"/>
    <col min="12" max="12" width="14.28125" style="4" customWidth="1"/>
    <col min="13" max="13" width="14.140625" style="4" customWidth="1"/>
    <col min="14" max="16384" width="11.28125" style="4" customWidth="1"/>
  </cols>
  <sheetData>
    <row r="1" spans="1:4" ht="14.25">
      <c r="A1" s="1" t="s">
        <v>75</v>
      </c>
      <c r="B1" s="2"/>
      <c r="C1" s="2"/>
      <c r="D1" s="3"/>
    </row>
    <row r="2" spans="1:4" ht="14.25">
      <c r="A2" s="6"/>
      <c r="B2" s="6"/>
      <c r="C2" s="6"/>
      <c r="D2" s="3"/>
    </row>
    <row r="3" spans="1:13" ht="39">
      <c r="A3" s="7" t="s">
        <v>0</v>
      </c>
      <c r="B3" s="8" t="s">
        <v>1</v>
      </c>
      <c r="C3" s="8"/>
      <c r="D3" s="9" t="s">
        <v>61</v>
      </c>
      <c r="E3" s="10" t="s">
        <v>62</v>
      </c>
      <c r="F3" s="10" t="s">
        <v>63</v>
      </c>
      <c r="G3" s="43" t="s">
        <v>64</v>
      </c>
      <c r="H3" s="29" t="s">
        <v>65</v>
      </c>
      <c r="I3" s="62" t="s">
        <v>60</v>
      </c>
      <c r="J3" s="57" t="s">
        <v>66</v>
      </c>
      <c r="K3" s="29" t="s">
        <v>74</v>
      </c>
      <c r="L3" s="29">
        <v>2023</v>
      </c>
      <c r="M3" s="29" t="s">
        <v>76</v>
      </c>
    </row>
    <row r="4" spans="1:13" ht="14.25">
      <c r="A4" s="11" t="s">
        <v>2</v>
      </c>
      <c r="B4" s="12" t="s">
        <v>3</v>
      </c>
      <c r="C4" s="8"/>
      <c r="D4" s="9"/>
      <c r="E4" s="10"/>
      <c r="F4" s="10"/>
      <c r="G4" s="13"/>
      <c r="H4" s="29"/>
      <c r="I4" s="29"/>
      <c r="J4" s="58"/>
      <c r="K4" s="59"/>
      <c r="L4" s="29"/>
      <c r="M4" s="29"/>
    </row>
    <row r="5" spans="1:13" ht="14.25">
      <c r="A5" s="14" t="s">
        <v>4</v>
      </c>
      <c r="B5" s="7" t="s">
        <v>5</v>
      </c>
      <c r="C5" s="7"/>
      <c r="D5" s="15">
        <v>6270760</v>
      </c>
      <c r="E5" s="10">
        <v>6270760</v>
      </c>
      <c r="F5" s="10">
        <v>6270760</v>
      </c>
      <c r="G5" s="16">
        <v>7086240</v>
      </c>
      <c r="H5" s="35">
        <v>7086240</v>
      </c>
      <c r="I5" s="35">
        <v>7086240</v>
      </c>
      <c r="J5" s="59">
        <v>7086240</v>
      </c>
      <c r="K5" s="59">
        <v>7389200</v>
      </c>
      <c r="L5" s="35">
        <v>7389200</v>
      </c>
      <c r="M5" s="59">
        <v>7389200</v>
      </c>
    </row>
    <row r="6" spans="1:13" ht="14.25">
      <c r="A6" s="14"/>
      <c r="B6" s="7" t="s">
        <v>6</v>
      </c>
      <c r="C6" s="7"/>
      <c r="D6" s="15">
        <v>-3424305</v>
      </c>
      <c r="E6" s="10">
        <v>-3683092</v>
      </c>
      <c r="F6" s="10">
        <v>-2500051</v>
      </c>
      <c r="G6" s="16">
        <v>-914557</v>
      </c>
      <c r="H6" s="35"/>
      <c r="I6" s="35"/>
      <c r="J6" s="59"/>
      <c r="K6" s="59"/>
      <c r="L6" s="35"/>
      <c r="M6" s="59"/>
    </row>
    <row r="7" spans="1:13" ht="14.25">
      <c r="A7" s="14" t="s">
        <v>7</v>
      </c>
      <c r="B7" s="7" t="s">
        <v>8</v>
      </c>
      <c r="C7" s="7"/>
      <c r="D7" s="15">
        <v>11776000</v>
      </c>
      <c r="E7" s="10">
        <v>11808000</v>
      </c>
      <c r="F7" s="10">
        <v>11808000</v>
      </c>
      <c r="G7" s="16">
        <v>11936000</v>
      </c>
      <c r="H7" s="35">
        <v>11936000</v>
      </c>
      <c r="I7" s="35">
        <v>11936000</v>
      </c>
      <c r="J7" s="59">
        <v>11936000</v>
      </c>
      <c r="K7" s="59">
        <v>12495500</v>
      </c>
      <c r="L7" s="35">
        <v>12495500</v>
      </c>
      <c r="M7" s="59">
        <v>12495500</v>
      </c>
    </row>
    <row r="8" spans="1:13" ht="14.25">
      <c r="A8" s="14" t="s">
        <v>9</v>
      </c>
      <c r="B8" s="7" t="s">
        <v>10</v>
      </c>
      <c r="C8" s="7"/>
      <c r="D8" s="15">
        <v>100000</v>
      </c>
      <c r="E8" s="10">
        <v>775767</v>
      </c>
      <c r="F8" s="10">
        <v>100000</v>
      </c>
      <c r="G8" s="16">
        <v>100000</v>
      </c>
      <c r="H8" s="35">
        <v>775767</v>
      </c>
      <c r="I8" s="35">
        <v>775767</v>
      </c>
      <c r="J8" s="59">
        <v>100000</v>
      </c>
      <c r="K8" s="59">
        <v>100000</v>
      </c>
      <c r="L8" s="35">
        <v>100000</v>
      </c>
      <c r="M8" s="59">
        <v>100000</v>
      </c>
    </row>
    <row r="9" spans="1:13" ht="14.25">
      <c r="A9" s="14" t="s">
        <v>11</v>
      </c>
      <c r="B9" s="7" t="s">
        <v>12</v>
      </c>
      <c r="C9" s="7"/>
      <c r="D9" s="15">
        <v>5100690</v>
      </c>
      <c r="E9" s="10">
        <v>5100690</v>
      </c>
      <c r="F9" s="10">
        <v>5105230</v>
      </c>
      <c r="G9" s="16">
        <v>5105230</v>
      </c>
      <c r="H9" s="35">
        <v>5106138</v>
      </c>
      <c r="I9" s="35">
        <v>5286090</v>
      </c>
      <c r="J9" s="59">
        <v>5286090</v>
      </c>
      <c r="K9" s="59">
        <v>5511030</v>
      </c>
      <c r="L9" s="35">
        <v>5511030</v>
      </c>
      <c r="M9" s="59">
        <v>5828795</v>
      </c>
    </row>
    <row r="10" spans="1:13" ht="14.25">
      <c r="A10" s="14"/>
      <c r="B10" s="7" t="s">
        <v>13</v>
      </c>
      <c r="C10" s="7"/>
      <c r="D10" s="17">
        <f>SUM(D5:D9)</f>
        <v>19823145</v>
      </c>
      <c r="E10" s="17">
        <f>SUM(E5:E9)</f>
        <v>20272125</v>
      </c>
      <c r="F10" s="17">
        <f>SUM(F5:F9)</f>
        <v>20783939</v>
      </c>
      <c r="G10" s="18">
        <f>SUM(G5:G9)</f>
        <v>23312913</v>
      </c>
      <c r="H10" s="18">
        <v>24904145</v>
      </c>
      <c r="I10" s="37">
        <f>SUM(I5:I9)</f>
        <v>25084097</v>
      </c>
      <c r="J10" s="37">
        <f>SUM(J5:J9)</f>
        <v>24408330</v>
      </c>
      <c r="K10" s="59">
        <f>SUM(K5:K9)</f>
        <v>25495730</v>
      </c>
      <c r="L10" s="35">
        <f>SUM(L5:L9)</f>
        <v>25495730</v>
      </c>
      <c r="M10" s="59">
        <f>SUM(M5:M9)</f>
        <v>25813495</v>
      </c>
    </row>
    <row r="11" spans="1:13" ht="15">
      <c r="A11" s="19"/>
      <c r="B11" s="11" t="s">
        <v>14</v>
      </c>
      <c r="C11" s="11"/>
      <c r="D11" s="20">
        <f>SUM(D10:D10)</f>
        <v>19823145</v>
      </c>
      <c r="E11" s="20">
        <f>SUM(E10:E10)</f>
        <v>20272125</v>
      </c>
      <c r="F11" s="20">
        <f>SUM(F10:F10)</f>
        <v>20783939</v>
      </c>
      <c r="G11" s="21">
        <f>SUM(G10:G10)</f>
        <v>23312913</v>
      </c>
      <c r="H11" s="21">
        <v>24904145</v>
      </c>
      <c r="I11" s="21">
        <f>I10</f>
        <v>25084097</v>
      </c>
      <c r="J11" s="21">
        <f>J10</f>
        <v>24408330</v>
      </c>
      <c r="K11" s="64">
        <f>K10</f>
        <v>25495730</v>
      </c>
      <c r="L11" s="54">
        <f>L10</f>
        <v>25495730</v>
      </c>
      <c r="M11" s="54">
        <f>M10</f>
        <v>25813495</v>
      </c>
    </row>
    <row r="12" spans="1:13" ht="14.25">
      <c r="A12" s="19"/>
      <c r="B12" s="11"/>
      <c r="C12" s="11"/>
      <c r="D12" s="22"/>
      <c r="E12" s="10"/>
      <c r="F12" s="10"/>
      <c r="G12" s="16"/>
      <c r="H12" s="35"/>
      <c r="I12" s="35"/>
      <c r="J12" s="59"/>
      <c r="K12" s="59"/>
      <c r="L12" s="29"/>
      <c r="M12" s="29"/>
    </row>
    <row r="13" spans="1:13" ht="14.25">
      <c r="A13" s="14" t="s">
        <v>15</v>
      </c>
      <c r="B13" s="7" t="s">
        <v>16</v>
      </c>
      <c r="C13" s="7"/>
      <c r="D13" s="15">
        <v>6000000</v>
      </c>
      <c r="E13" s="10">
        <v>6000000</v>
      </c>
      <c r="F13" s="10">
        <v>6000000</v>
      </c>
      <c r="G13" s="16">
        <v>7000000</v>
      </c>
      <c r="H13" s="35">
        <v>8000000</v>
      </c>
      <c r="I13" s="35">
        <v>8000000</v>
      </c>
      <c r="J13" s="59">
        <v>8000000</v>
      </c>
      <c r="K13" s="59">
        <v>4800000</v>
      </c>
      <c r="L13" s="35">
        <v>4800000</v>
      </c>
      <c r="M13" s="35">
        <v>4800000</v>
      </c>
    </row>
    <row r="14" spans="1:13" ht="14.25">
      <c r="A14" s="14"/>
      <c r="B14" s="7" t="s">
        <v>17</v>
      </c>
      <c r="C14" s="7"/>
      <c r="D14" s="15">
        <v>-6000000</v>
      </c>
      <c r="E14" s="10">
        <v>-6000000</v>
      </c>
      <c r="F14" s="10">
        <v>-6000000</v>
      </c>
      <c r="G14" s="16">
        <v>-7000000</v>
      </c>
      <c r="H14" s="35"/>
      <c r="I14" s="35"/>
      <c r="J14" s="59"/>
      <c r="K14" s="59"/>
      <c r="L14" s="29"/>
      <c r="M14" s="29"/>
    </row>
    <row r="15" spans="1:13" ht="15">
      <c r="A15" s="14"/>
      <c r="B15" s="11" t="s">
        <v>18</v>
      </c>
      <c r="C15" s="7"/>
      <c r="D15" s="20">
        <f>D13+D14</f>
        <v>0</v>
      </c>
      <c r="E15" s="20">
        <f>E13+E14</f>
        <v>0</v>
      </c>
      <c r="F15" s="20">
        <f>F13+F14</f>
        <v>0</v>
      </c>
      <c r="G15" s="21">
        <f>G13+G14</f>
        <v>0</v>
      </c>
      <c r="H15" s="21">
        <v>8000000</v>
      </c>
      <c r="I15" s="21">
        <v>8000000</v>
      </c>
      <c r="J15" s="21">
        <v>8000000</v>
      </c>
      <c r="K15" s="64">
        <v>8000000</v>
      </c>
      <c r="L15" s="54">
        <v>8000000</v>
      </c>
      <c r="M15" s="54">
        <v>8000000</v>
      </c>
    </row>
    <row r="16" spans="1:13" ht="14.25">
      <c r="A16" s="14"/>
      <c r="B16" s="7"/>
      <c r="C16" s="7"/>
      <c r="D16" s="15"/>
      <c r="E16" s="10"/>
      <c r="F16" s="10"/>
      <c r="G16" s="16"/>
      <c r="H16" s="35"/>
      <c r="I16" s="35"/>
      <c r="J16" s="59"/>
      <c r="K16" s="59"/>
      <c r="L16" s="29"/>
      <c r="M16" s="29"/>
    </row>
    <row r="17" spans="1:13" ht="14.25">
      <c r="A17" s="14" t="s">
        <v>19</v>
      </c>
      <c r="B17" s="7" t="s">
        <v>20</v>
      </c>
      <c r="C17" s="7"/>
      <c r="D17" s="15">
        <v>341700</v>
      </c>
      <c r="E17" s="10">
        <v>316200</v>
      </c>
      <c r="F17" s="10">
        <v>298350</v>
      </c>
      <c r="G17" s="16">
        <v>318750</v>
      </c>
      <c r="H17" s="35">
        <v>316200</v>
      </c>
      <c r="I17" s="35">
        <v>316200</v>
      </c>
      <c r="J17" s="59">
        <v>313650</v>
      </c>
      <c r="K17" s="59">
        <v>306000</v>
      </c>
      <c r="L17" s="35">
        <v>306000</v>
      </c>
      <c r="M17" s="35">
        <v>318750</v>
      </c>
    </row>
    <row r="18" spans="1:13" ht="14.25">
      <c r="A18" s="14"/>
      <c r="B18" s="7" t="s">
        <v>17</v>
      </c>
      <c r="C18" s="7"/>
      <c r="D18" s="15">
        <v>-341700</v>
      </c>
      <c r="E18" s="10">
        <v>-316200</v>
      </c>
      <c r="F18" s="10">
        <v>-298350</v>
      </c>
      <c r="G18" s="16">
        <v>-318750</v>
      </c>
      <c r="H18" s="35"/>
      <c r="I18" s="35"/>
      <c r="J18" s="59"/>
      <c r="K18" s="59"/>
      <c r="L18" s="29"/>
      <c r="M18" s="29"/>
    </row>
    <row r="19" spans="1:13" s="42" customFormat="1" ht="15">
      <c r="A19" s="38"/>
      <c r="B19" s="39" t="s">
        <v>21</v>
      </c>
      <c r="C19" s="39"/>
      <c r="D19" s="40">
        <f>SUM(D17:D18)</f>
        <v>0</v>
      </c>
      <c r="E19" s="40">
        <f>SUM(E17:E18)</f>
        <v>0</v>
      </c>
      <c r="F19" s="40">
        <f>SUM(F17:F18)</f>
        <v>0</v>
      </c>
      <c r="G19" s="41">
        <f>SUM(G17:G18)</f>
        <v>0</v>
      </c>
      <c r="H19" s="41">
        <v>316200</v>
      </c>
      <c r="I19" s="41">
        <f>SUM(I17:I18)</f>
        <v>316200</v>
      </c>
      <c r="J19" s="41">
        <f>SUM(J17:J18)</f>
        <v>313650</v>
      </c>
      <c r="K19" s="65">
        <f>SUM(K17:K18)</f>
        <v>306000</v>
      </c>
      <c r="L19" s="55">
        <f>SUM(L17:L18)</f>
        <v>306000</v>
      </c>
      <c r="M19" s="55">
        <f>SUM(M17:M18)</f>
        <v>318750</v>
      </c>
    </row>
    <row r="20" spans="1:13" ht="14.25">
      <c r="A20" s="14"/>
      <c r="B20" s="7"/>
      <c r="C20" s="7"/>
      <c r="D20" s="15"/>
      <c r="E20" s="10"/>
      <c r="F20" s="10"/>
      <c r="G20" s="16"/>
      <c r="H20" s="35"/>
      <c r="I20" s="35"/>
      <c r="J20" s="59"/>
      <c r="K20" s="59"/>
      <c r="L20" s="29"/>
      <c r="M20" s="29"/>
    </row>
    <row r="21" spans="1:13" ht="14.25">
      <c r="A21" s="14" t="s">
        <v>22</v>
      </c>
      <c r="B21" s="7" t="s">
        <v>23</v>
      </c>
      <c r="C21" s="7"/>
      <c r="D21" s="15">
        <v>22851000</v>
      </c>
      <c r="E21" s="10">
        <v>22580690</v>
      </c>
      <c r="F21" s="10">
        <v>19474200</v>
      </c>
      <c r="G21" s="16">
        <v>19388110</v>
      </c>
      <c r="H21" s="35">
        <v>0</v>
      </c>
      <c r="I21" s="35">
        <v>0</v>
      </c>
      <c r="J21" s="59">
        <v>0</v>
      </c>
      <c r="K21" s="59">
        <v>0</v>
      </c>
      <c r="L21" s="29"/>
      <c r="M21" s="29"/>
    </row>
    <row r="22" spans="1:13" ht="14.25">
      <c r="A22" s="14"/>
      <c r="B22" s="7" t="s">
        <v>17</v>
      </c>
      <c r="C22" s="7"/>
      <c r="D22" s="15">
        <v>0</v>
      </c>
      <c r="E22" s="10">
        <v>0</v>
      </c>
      <c r="F22" s="10">
        <v>0</v>
      </c>
      <c r="G22" s="16">
        <v>0</v>
      </c>
      <c r="H22" s="35"/>
      <c r="I22" s="35"/>
      <c r="J22" s="59"/>
      <c r="K22" s="59"/>
      <c r="L22" s="29"/>
      <c r="M22" s="29"/>
    </row>
    <row r="23" spans="1:13" ht="15">
      <c r="A23" s="14"/>
      <c r="B23" s="11" t="s">
        <v>24</v>
      </c>
      <c r="C23" s="11"/>
      <c r="D23" s="20">
        <f>SUM(D21:D22)</f>
        <v>22851000</v>
      </c>
      <c r="E23" s="20">
        <f>SUM(E21:E22)</f>
        <v>22580690</v>
      </c>
      <c r="F23" s="20">
        <f>SUM(F21:F22)</f>
        <v>19474200</v>
      </c>
      <c r="G23" s="21">
        <f>SUM(G21:G22)</f>
        <v>19388110</v>
      </c>
      <c r="H23" s="21">
        <v>0</v>
      </c>
      <c r="I23" s="21">
        <v>0</v>
      </c>
      <c r="J23" s="21">
        <v>0</v>
      </c>
      <c r="K23" s="64">
        <v>0</v>
      </c>
      <c r="L23" s="29"/>
      <c r="M23" s="29"/>
    </row>
    <row r="24" spans="1:13" ht="14.25">
      <c r="A24" s="14" t="s">
        <v>25</v>
      </c>
      <c r="B24" s="7" t="s">
        <v>26</v>
      </c>
      <c r="C24" s="7"/>
      <c r="D24" s="15"/>
      <c r="E24" s="10">
        <v>585200</v>
      </c>
      <c r="F24" s="10">
        <v>560300</v>
      </c>
      <c r="G24" s="16">
        <v>128100</v>
      </c>
      <c r="H24" s="35">
        <v>0</v>
      </c>
      <c r="I24" s="35">
        <v>0</v>
      </c>
      <c r="J24" s="59">
        <v>0</v>
      </c>
      <c r="K24" s="59">
        <v>3915653</v>
      </c>
      <c r="L24" s="35">
        <v>3915653</v>
      </c>
      <c r="M24" s="35">
        <v>3915653</v>
      </c>
    </row>
    <row r="25" spans="1:13" ht="15">
      <c r="A25" s="19" t="s">
        <v>2</v>
      </c>
      <c r="B25" s="11" t="s">
        <v>3</v>
      </c>
      <c r="C25" s="11"/>
      <c r="D25" s="20">
        <f>SUM(D11+D15+D19+D23)</f>
        <v>42674145</v>
      </c>
      <c r="E25" s="20">
        <f>SUM(E11+E15+E19+E23+E24)</f>
        <v>43438015</v>
      </c>
      <c r="F25" s="20">
        <f>SUM(F11+F15+F19+F23+F24)</f>
        <v>40818439</v>
      </c>
      <c r="G25" s="21">
        <f>SUM(G11+G15+G19+G23+G24)</f>
        <v>42829123</v>
      </c>
      <c r="H25" s="21">
        <v>33220345</v>
      </c>
      <c r="I25" s="21">
        <f>I11+I15+I19+I23</f>
        <v>33400297</v>
      </c>
      <c r="J25" s="21">
        <f>J11+J15+J19+J23</f>
        <v>32721980</v>
      </c>
      <c r="K25" s="64">
        <f>K11+K15+K19+K23+K24</f>
        <v>37717383</v>
      </c>
      <c r="L25" s="54">
        <f>L11+L15+L19+L23+L24</f>
        <v>37717383</v>
      </c>
      <c r="M25" s="54">
        <f>M11+M15+M19+M23+M24</f>
        <v>38047898</v>
      </c>
    </row>
    <row r="26" spans="1:13" ht="14.25">
      <c r="A26" s="14"/>
      <c r="B26" s="7" t="s">
        <v>17</v>
      </c>
      <c r="C26" s="23">
        <v>8752110</v>
      </c>
      <c r="D26" s="15">
        <v>9766005</v>
      </c>
      <c r="E26" s="10">
        <v>9999292</v>
      </c>
      <c r="F26" s="10">
        <v>8798401</v>
      </c>
      <c r="G26" s="16">
        <v>8233307</v>
      </c>
      <c r="H26" s="35"/>
      <c r="I26" s="35"/>
      <c r="J26" s="59"/>
      <c r="K26" s="59"/>
      <c r="L26" s="29"/>
      <c r="M26" s="29"/>
    </row>
    <row r="27" spans="1:13" ht="14.25">
      <c r="A27" s="14"/>
      <c r="B27" s="7"/>
      <c r="C27" s="23"/>
      <c r="D27" s="15"/>
      <c r="E27" s="10"/>
      <c r="F27" s="10"/>
      <c r="G27" s="16"/>
      <c r="H27" s="35"/>
      <c r="I27" s="35"/>
      <c r="J27" s="59"/>
      <c r="K27" s="59"/>
      <c r="L27" s="29"/>
      <c r="M27" s="29"/>
    </row>
    <row r="28" spans="1:13" ht="14.25">
      <c r="A28" s="14"/>
      <c r="B28" s="7"/>
      <c r="C28" s="23"/>
      <c r="D28" s="15"/>
      <c r="E28" s="10"/>
      <c r="F28" s="10"/>
      <c r="G28" s="16"/>
      <c r="H28" s="35"/>
      <c r="I28" s="35"/>
      <c r="J28" s="59"/>
      <c r="K28" s="59"/>
      <c r="L28" s="29"/>
      <c r="M28" s="29"/>
    </row>
    <row r="29" spans="1:13" ht="14.25">
      <c r="A29" s="14"/>
      <c r="B29" s="7"/>
      <c r="C29" s="23"/>
      <c r="D29" s="15"/>
      <c r="E29" s="10"/>
      <c r="F29" s="10"/>
      <c r="G29" s="16"/>
      <c r="H29" s="35"/>
      <c r="I29" s="35"/>
      <c r="J29" s="59"/>
      <c r="K29" s="59"/>
      <c r="L29" s="29"/>
      <c r="M29" s="29"/>
    </row>
    <row r="30" spans="1:13" ht="14.25">
      <c r="A30" s="14" t="s">
        <v>27</v>
      </c>
      <c r="B30" s="7" t="s">
        <v>28</v>
      </c>
      <c r="C30" s="7"/>
      <c r="D30" s="15"/>
      <c r="E30" s="10"/>
      <c r="F30" s="10"/>
      <c r="G30" s="16"/>
      <c r="H30" s="35"/>
      <c r="I30" s="35"/>
      <c r="J30" s="59"/>
      <c r="K30" s="59"/>
      <c r="L30" s="29"/>
      <c r="M30" s="29"/>
    </row>
    <row r="31" spans="1:13" ht="14.25">
      <c r="A31" s="14" t="s">
        <v>29</v>
      </c>
      <c r="B31" s="7" t="s">
        <v>30</v>
      </c>
      <c r="C31" s="24"/>
      <c r="D31" s="15">
        <v>22679600</v>
      </c>
      <c r="E31" s="10">
        <v>23847600</v>
      </c>
      <c r="F31" s="10">
        <v>21325967</v>
      </c>
      <c r="G31" s="16">
        <v>15737400</v>
      </c>
      <c r="H31" s="35">
        <v>23987600</v>
      </c>
      <c r="I31" s="35">
        <v>23813300</v>
      </c>
      <c r="J31" s="59">
        <v>23531200</v>
      </c>
      <c r="K31" s="59">
        <v>31353867</v>
      </c>
      <c r="L31" s="59">
        <v>32854527</v>
      </c>
      <c r="M31" s="59">
        <v>36111213</v>
      </c>
    </row>
    <row r="32" spans="1:13" ht="14.25">
      <c r="A32" s="14"/>
      <c r="B32" s="7" t="s">
        <v>31</v>
      </c>
      <c r="C32" s="24"/>
      <c r="D32" s="15">
        <v>10346467</v>
      </c>
      <c r="E32" s="10">
        <v>10452300</v>
      </c>
      <c r="F32" s="10">
        <v>10371550</v>
      </c>
      <c r="G32" s="16">
        <v>7868700</v>
      </c>
      <c r="H32" s="35">
        <v>11993800</v>
      </c>
      <c r="I32" s="35">
        <v>11906650</v>
      </c>
      <c r="J32" s="59">
        <v>11765600</v>
      </c>
      <c r="K32" s="59">
        <v>15676933</v>
      </c>
      <c r="L32" s="59">
        <v>16427263</v>
      </c>
      <c r="M32" s="59">
        <v>18055606</v>
      </c>
    </row>
    <row r="33" spans="1:13" ht="14.25">
      <c r="A33" s="14" t="s">
        <v>32</v>
      </c>
      <c r="B33" s="25" t="s">
        <v>33</v>
      </c>
      <c r="C33" s="7"/>
      <c r="D33" s="15">
        <v>3050133</v>
      </c>
      <c r="E33" s="10">
        <v>2995667</v>
      </c>
      <c r="F33" s="10">
        <v>3506400</v>
      </c>
      <c r="G33" s="16">
        <v>3571333</v>
      </c>
      <c r="H33" s="35">
        <v>3136280</v>
      </c>
      <c r="I33" s="35">
        <v>2941480</v>
      </c>
      <c r="J33" s="59">
        <v>3153333</v>
      </c>
      <c r="K33" s="59">
        <v>4333333</v>
      </c>
      <c r="L33" s="59">
        <v>4619333</v>
      </c>
      <c r="M33" s="59">
        <v>5662667</v>
      </c>
    </row>
    <row r="34" spans="1:13" ht="14.25">
      <c r="A34" s="14"/>
      <c r="B34" s="25" t="s">
        <v>34</v>
      </c>
      <c r="C34" s="7"/>
      <c r="D34" s="15">
        <v>1388900</v>
      </c>
      <c r="E34" s="10">
        <v>1388900</v>
      </c>
      <c r="F34" s="10">
        <v>1655800</v>
      </c>
      <c r="G34" s="16">
        <v>1785666</v>
      </c>
      <c r="H34" s="35">
        <v>1568140</v>
      </c>
      <c r="I34" s="35">
        <v>1470740</v>
      </c>
      <c r="J34" s="59">
        <v>1576667</v>
      </c>
      <c r="K34" s="59">
        <v>2166667</v>
      </c>
      <c r="L34" s="59">
        <v>2309667</v>
      </c>
      <c r="M34" s="59">
        <v>1831333</v>
      </c>
    </row>
    <row r="35" spans="1:13" ht="15">
      <c r="A35" s="11" t="s">
        <v>27</v>
      </c>
      <c r="B35" s="11" t="s">
        <v>35</v>
      </c>
      <c r="C35" s="11"/>
      <c r="D35" s="20">
        <f>SUM(D31:D34)</f>
        <v>37465100</v>
      </c>
      <c r="E35" s="20">
        <f>SUM(E31:E34)</f>
        <v>38684467</v>
      </c>
      <c r="F35" s="20">
        <f>SUM(F31:F34)</f>
        <v>36859717</v>
      </c>
      <c r="G35" s="21">
        <f>SUM(G31:G34)</f>
        <v>28963099</v>
      </c>
      <c r="H35" s="21">
        <v>40685820</v>
      </c>
      <c r="I35" s="21">
        <f>SUM(I31:I34)</f>
        <v>40132170</v>
      </c>
      <c r="J35" s="21">
        <f>SUM(J31:J34)</f>
        <v>40026800</v>
      </c>
      <c r="K35" s="64">
        <f>SUM(K31:K34)</f>
        <v>53530800</v>
      </c>
      <c r="L35" s="54">
        <f>SUM(L31:L34)</f>
        <v>56210790</v>
      </c>
      <c r="M35" s="54">
        <f>SUM(M31:M34)</f>
        <v>61660819</v>
      </c>
    </row>
    <row r="36" spans="1:13" ht="14.25">
      <c r="A36" s="7"/>
      <c r="B36" s="7"/>
      <c r="C36" s="7"/>
      <c r="D36" s="15"/>
      <c r="E36" s="10"/>
      <c r="F36" s="10"/>
      <c r="G36" s="16"/>
      <c r="H36" s="35"/>
      <c r="I36" s="35"/>
      <c r="J36" s="59"/>
      <c r="K36" s="66"/>
      <c r="L36" s="29"/>
      <c r="M36" s="29"/>
    </row>
    <row r="37" spans="1:13" ht="25.5">
      <c r="A37" s="7" t="s">
        <v>36</v>
      </c>
      <c r="B37" s="26" t="s">
        <v>37</v>
      </c>
      <c r="C37" s="7"/>
      <c r="D37" s="15"/>
      <c r="E37" s="10"/>
      <c r="F37" s="10"/>
      <c r="G37" s="16"/>
      <c r="H37" s="35"/>
      <c r="I37" s="35"/>
      <c r="J37" s="59"/>
      <c r="K37" s="66"/>
      <c r="L37" s="29"/>
      <c r="M37" s="29"/>
    </row>
    <row r="38" spans="1:13" ht="14.25">
      <c r="A38" s="7"/>
      <c r="B38" s="11"/>
      <c r="C38" s="11"/>
      <c r="D38" s="20"/>
      <c r="E38" s="10"/>
      <c r="F38" s="10"/>
      <c r="G38" s="16"/>
      <c r="H38" s="35"/>
      <c r="I38" s="35"/>
      <c r="J38" s="59"/>
      <c r="K38" s="66"/>
      <c r="L38" s="29"/>
      <c r="M38" s="29"/>
    </row>
    <row r="39" spans="1:13" ht="14.25">
      <c r="A39" s="7" t="s">
        <v>32</v>
      </c>
      <c r="B39" s="11" t="s">
        <v>38</v>
      </c>
      <c r="C39" s="11"/>
      <c r="D39" s="17">
        <v>5087000</v>
      </c>
      <c r="E39" s="10">
        <v>4904000</v>
      </c>
      <c r="F39" s="10">
        <v>4733000</v>
      </c>
      <c r="G39" s="16">
        <v>4741000</v>
      </c>
      <c r="H39" s="35">
        <v>0</v>
      </c>
      <c r="I39" s="35">
        <v>0</v>
      </c>
      <c r="J39" s="59">
        <v>0</v>
      </c>
      <c r="K39" s="66">
        <v>0</v>
      </c>
      <c r="L39" s="29"/>
      <c r="M39" s="29"/>
    </row>
    <row r="40" spans="1:13" ht="14.25">
      <c r="A40" s="7" t="s">
        <v>39</v>
      </c>
      <c r="B40" s="11" t="s">
        <v>40</v>
      </c>
      <c r="C40" s="7"/>
      <c r="D40" s="15"/>
      <c r="E40" s="10"/>
      <c r="F40" s="10"/>
      <c r="G40" s="16"/>
      <c r="H40" s="35"/>
      <c r="I40" s="35"/>
      <c r="J40" s="59"/>
      <c r="K40" s="66"/>
      <c r="L40" s="29"/>
      <c r="M40" s="29"/>
    </row>
    <row r="41" spans="1:13" ht="14.25">
      <c r="A41" s="7"/>
      <c r="B41" s="11" t="s">
        <v>59</v>
      </c>
      <c r="C41" s="7"/>
      <c r="D41" s="15"/>
      <c r="E41" s="10"/>
      <c r="F41" s="10"/>
      <c r="G41" s="16"/>
      <c r="H41" s="35"/>
      <c r="I41" s="35">
        <v>3547000</v>
      </c>
      <c r="J41" s="59">
        <v>3457000</v>
      </c>
      <c r="K41" s="66"/>
      <c r="L41" s="29"/>
      <c r="M41" s="29"/>
    </row>
    <row r="42" spans="1:13" ht="14.25">
      <c r="A42" s="7" t="s">
        <v>41</v>
      </c>
      <c r="B42" s="7" t="s">
        <v>42</v>
      </c>
      <c r="C42" s="7">
        <v>55360</v>
      </c>
      <c r="D42" s="15">
        <v>664320</v>
      </c>
      <c r="E42" s="10">
        <v>664320</v>
      </c>
      <c r="F42" s="10">
        <v>608960</v>
      </c>
      <c r="G42" s="16">
        <v>849680</v>
      </c>
      <c r="H42" s="35">
        <v>1459920</v>
      </c>
      <c r="I42" s="35">
        <v>1486540</v>
      </c>
      <c r="J42" s="59">
        <v>1559630</v>
      </c>
      <c r="K42" s="66">
        <v>2952400</v>
      </c>
      <c r="L42" s="66">
        <v>2583350</v>
      </c>
      <c r="M42" s="66">
        <v>2786350</v>
      </c>
    </row>
    <row r="43" spans="1:13" ht="14.25">
      <c r="A43" s="7" t="s">
        <v>43</v>
      </c>
      <c r="B43" s="7" t="s">
        <v>44</v>
      </c>
      <c r="C43" s="7">
        <v>2500000</v>
      </c>
      <c r="D43" s="15">
        <v>2500000</v>
      </c>
      <c r="E43" s="10">
        <v>3100000</v>
      </c>
      <c r="F43" s="10">
        <v>3100000</v>
      </c>
      <c r="G43" s="16">
        <v>4250000</v>
      </c>
      <c r="H43" s="35">
        <v>4479000</v>
      </c>
      <c r="I43" s="35">
        <v>4572000</v>
      </c>
      <c r="J43" s="59">
        <v>4590600</v>
      </c>
      <c r="K43" s="66">
        <v>5142300</v>
      </c>
      <c r="L43" s="66">
        <v>5142300</v>
      </c>
      <c r="M43" s="66">
        <v>5612200</v>
      </c>
    </row>
    <row r="44" spans="1:13" ht="14.25">
      <c r="A44" s="7" t="s">
        <v>45</v>
      </c>
      <c r="B44" s="7" t="s">
        <v>46</v>
      </c>
      <c r="C44" s="7"/>
      <c r="D44" s="15"/>
      <c r="E44" s="10"/>
      <c r="F44" s="10"/>
      <c r="G44" s="16"/>
      <c r="H44" s="35"/>
      <c r="I44" s="35"/>
      <c r="J44" s="59"/>
      <c r="K44" s="66"/>
      <c r="L44" s="29"/>
      <c r="M44" s="29"/>
    </row>
    <row r="45" spans="1:13" ht="15">
      <c r="A45" s="7"/>
      <c r="B45" s="11" t="s">
        <v>47</v>
      </c>
      <c r="C45" s="11"/>
      <c r="D45" s="20">
        <f>SUM(D42:D44)</f>
        <v>3164320</v>
      </c>
      <c r="E45" s="20">
        <f>SUM(E42:E44)</f>
        <v>3764320</v>
      </c>
      <c r="F45" s="20">
        <f>SUM(F42:F44)</f>
        <v>3708960</v>
      </c>
      <c r="G45" s="21">
        <f>SUM(G42:G44)</f>
        <v>5099680</v>
      </c>
      <c r="H45" s="21">
        <v>5938920</v>
      </c>
      <c r="I45" s="21">
        <f>SUM(I41:I43)</f>
        <v>9605540</v>
      </c>
      <c r="J45" s="21">
        <f>SUM(J41:J43)</f>
        <v>9607230</v>
      </c>
      <c r="K45" s="21">
        <f>SUM(K41:K43)</f>
        <v>8094700</v>
      </c>
      <c r="L45" s="54">
        <f>SUM(L41:L43)</f>
        <v>7725650</v>
      </c>
      <c r="M45" s="54">
        <f>SUM(M41:M43)</f>
        <v>8398550</v>
      </c>
    </row>
    <row r="46" spans="1:13" ht="14.25">
      <c r="A46" s="7"/>
      <c r="B46" s="11" t="s">
        <v>48</v>
      </c>
      <c r="C46" s="11"/>
      <c r="D46" s="15"/>
      <c r="E46" s="10"/>
      <c r="F46" s="10"/>
      <c r="G46" s="16"/>
      <c r="H46" s="35"/>
      <c r="I46" s="35"/>
      <c r="J46" s="59"/>
      <c r="K46" s="66"/>
      <c r="L46" s="29"/>
      <c r="M46" s="29"/>
    </row>
    <row r="47" spans="1:13" ht="14.25">
      <c r="A47" s="7"/>
      <c r="B47" s="11"/>
      <c r="C47" s="11"/>
      <c r="D47" s="15"/>
      <c r="E47" s="10"/>
      <c r="F47" s="10"/>
      <c r="G47" s="16"/>
      <c r="H47" s="35"/>
      <c r="I47" s="35"/>
      <c r="J47" s="59"/>
      <c r="K47" s="66"/>
      <c r="L47" s="29"/>
      <c r="M47" s="29"/>
    </row>
    <row r="48" spans="1:13" ht="14.25">
      <c r="A48" s="7" t="s">
        <v>49</v>
      </c>
      <c r="B48" s="11" t="s">
        <v>50</v>
      </c>
      <c r="C48" s="11"/>
      <c r="D48" s="15"/>
      <c r="E48" s="10"/>
      <c r="F48" s="10"/>
      <c r="G48" s="16"/>
      <c r="H48" s="35"/>
      <c r="I48" s="35"/>
      <c r="J48" s="59"/>
      <c r="K48" s="66"/>
      <c r="L48" s="29"/>
      <c r="M48" s="29"/>
    </row>
    <row r="49" spans="1:13" ht="14.25">
      <c r="A49" s="7"/>
      <c r="B49" s="11" t="s">
        <v>51</v>
      </c>
      <c r="C49" s="11"/>
      <c r="D49" s="15">
        <v>8731200</v>
      </c>
      <c r="E49" s="10">
        <v>10507000</v>
      </c>
      <c r="F49" s="10">
        <v>9823000</v>
      </c>
      <c r="G49" s="16">
        <v>11594000</v>
      </c>
      <c r="H49" s="35">
        <v>10620720</v>
      </c>
      <c r="I49" s="35">
        <v>11178000</v>
      </c>
      <c r="J49" s="59">
        <v>11404140</v>
      </c>
      <c r="K49" s="66">
        <v>14095566</v>
      </c>
      <c r="L49" s="66">
        <v>14095566</v>
      </c>
      <c r="M49" s="66">
        <v>16196670</v>
      </c>
    </row>
    <row r="50" spans="1:13" ht="14.25">
      <c r="A50" s="7"/>
      <c r="B50" s="11" t="s">
        <v>52</v>
      </c>
      <c r="C50" s="11"/>
      <c r="D50" s="15">
        <v>6311306</v>
      </c>
      <c r="E50" s="10">
        <v>10044665</v>
      </c>
      <c r="F50" s="10">
        <v>17099890</v>
      </c>
      <c r="G50" s="16">
        <v>6394074</v>
      </c>
      <c r="H50" s="35">
        <v>13655965</v>
      </c>
      <c r="I50" s="35">
        <v>16180771</v>
      </c>
      <c r="J50" s="59">
        <v>14000039</v>
      </c>
      <c r="K50" s="66">
        <v>16903448</v>
      </c>
      <c r="L50" s="66">
        <v>26705930</v>
      </c>
      <c r="M50" s="66"/>
    </row>
    <row r="51" spans="1:13" ht="14.25">
      <c r="A51" s="7"/>
      <c r="B51" s="11" t="s">
        <v>53</v>
      </c>
      <c r="C51" s="11"/>
      <c r="D51" s="15">
        <v>136584</v>
      </c>
      <c r="E51" s="10">
        <v>0</v>
      </c>
      <c r="F51" s="10">
        <v>0</v>
      </c>
      <c r="G51" s="16">
        <v>0</v>
      </c>
      <c r="H51" s="35"/>
      <c r="I51" s="35"/>
      <c r="J51" s="59"/>
      <c r="K51" s="66"/>
      <c r="L51" s="29"/>
      <c r="M51" s="29"/>
    </row>
    <row r="52" spans="1:13" ht="15">
      <c r="A52" s="7"/>
      <c r="B52" s="11" t="s">
        <v>54</v>
      </c>
      <c r="C52" s="11"/>
      <c r="D52" s="22">
        <f>SUM(D49:D51)</f>
        <v>15179090</v>
      </c>
      <c r="E52" s="22">
        <f>SUM(E49:E51)</f>
        <v>20551665</v>
      </c>
      <c r="F52" s="22">
        <f>SUM(F49:F51)</f>
        <v>26922890</v>
      </c>
      <c r="G52" s="27">
        <f>SUM(G49:G51)</f>
        <v>17988074</v>
      </c>
      <c r="H52" s="27">
        <v>24276685</v>
      </c>
      <c r="I52" s="27">
        <f>SUM(I49:I51)</f>
        <v>27358771</v>
      </c>
      <c r="J52" s="27">
        <f>SUM(J49:J51)</f>
        <v>25404179</v>
      </c>
      <c r="K52" s="67">
        <f>SUM(K49:K51)</f>
        <v>30999014</v>
      </c>
      <c r="L52" s="56">
        <f>SUM(L49:L51)</f>
        <v>40801496</v>
      </c>
      <c r="M52" s="56">
        <f>SUM(M49:M51)</f>
        <v>16196670</v>
      </c>
    </row>
    <row r="53" spans="1:13" ht="14.25">
      <c r="A53" s="7"/>
      <c r="B53" s="11"/>
      <c r="C53" s="11"/>
      <c r="D53" s="22"/>
      <c r="E53" s="10"/>
      <c r="F53" s="10"/>
      <c r="G53" s="16"/>
      <c r="H53" s="35"/>
      <c r="I53" s="35"/>
      <c r="J53" s="59"/>
      <c r="K53" s="66"/>
      <c r="L53" s="29"/>
      <c r="M53" s="29"/>
    </row>
    <row r="54" spans="1:13" ht="26.25">
      <c r="A54" s="7" t="s">
        <v>36</v>
      </c>
      <c r="B54" s="26" t="s">
        <v>37</v>
      </c>
      <c r="C54" s="11"/>
      <c r="D54" s="22">
        <f>SUM(D52+D45+D39)</f>
        <v>23430410</v>
      </c>
      <c r="E54" s="22">
        <f>SUM(E52+E45+E39)</f>
        <v>29219985</v>
      </c>
      <c r="F54" s="22">
        <f>SUM(F52+F45+F39)</f>
        <v>35364850</v>
      </c>
      <c r="G54" s="27">
        <f>SUM(G52+G45+G39)</f>
        <v>27828754</v>
      </c>
      <c r="H54" s="27">
        <v>30215605</v>
      </c>
      <c r="I54" s="27">
        <f>I45+I52</f>
        <v>36964311</v>
      </c>
      <c r="J54" s="27">
        <f>J45+J52</f>
        <v>35011409</v>
      </c>
      <c r="K54" s="67">
        <f>K45+K52</f>
        <v>39093714</v>
      </c>
      <c r="L54" s="56">
        <f>L45+L52</f>
        <v>48527146</v>
      </c>
      <c r="M54" s="56">
        <f>M45+M52</f>
        <v>24595220</v>
      </c>
    </row>
    <row r="55" spans="1:13" ht="14.25">
      <c r="A55" s="7"/>
      <c r="B55" s="11"/>
      <c r="C55" s="11"/>
      <c r="D55" s="15"/>
      <c r="E55" s="10"/>
      <c r="F55" s="10"/>
      <c r="G55" s="16"/>
      <c r="H55" s="35"/>
      <c r="I55" s="35"/>
      <c r="J55" s="59"/>
      <c r="K55" s="66"/>
      <c r="L55" s="29"/>
      <c r="M55" s="29"/>
    </row>
    <row r="56" spans="1:13" ht="15">
      <c r="A56" s="11"/>
      <c r="B56" s="11" t="s">
        <v>55</v>
      </c>
      <c r="C56" s="11"/>
      <c r="D56" s="20">
        <f>D54+D35+D25</f>
        <v>103569655</v>
      </c>
      <c r="E56" s="20">
        <f>E54+E35+E25</f>
        <v>111342467</v>
      </c>
      <c r="F56" s="20">
        <f>F54+F35+F25</f>
        <v>113043006</v>
      </c>
      <c r="G56" s="21">
        <f>G54+G35+G25</f>
        <v>99620976</v>
      </c>
      <c r="H56" s="21">
        <v>104121770</v>
      </c>
      <c r="I56" s="21">
        <f>I25+I35+I54</f>
        <v>110496778</v>
      </c>
      <c r="J56" s="21">
        <f>J25+J35+J54</f>
        <v>107760189</v>
      </c>
      <c r="K56" s="64">
        <f>K25+K35+K54</f>
        <v>130341897</v>
      </c>
      <c r="L56" s="54">
        <f>L25+L35+L54</f>
        <v>142455319</v>
      </c>
      <c r="M56" s="54">
        <f>M25+M35+M54</f>
        <v>124303937</v>
      </c>
    </row>
    <row r="57" spans="1:13" ht="14.25">
      <c r="A57" s="7"/>
      <c r="B57" s="7"/>
      <c r="C57" s="7"/>
      <c r="D57" s="15"/>
      <c r="E57" s="10"/>
      <c r="F57" s="10"/>
      <c r="G57" s="16"/>
      <c r="H57" s="35"/>
      <c r="I57" s="35"/>
      <c r="J57" s="59"/>
      <c r="K57" s="66"/>
      <c r="L57" s="29"/>
      <c r="M57" s="29"/>
    </row>
    <row r="58" spans="1:13" ht="14.25">
      <c r="A58" s="7"/>
      <c r="B58" s="31" t="s">
        <v>56</v>
      </c>
      <c r="C58" s="31"/>
      <c r="D58" s="15">
        <v>1594860</v>
      </c>
      <c r="E58" s="10">
        <v>1800000</v>
      </c>
      <c r="F58" s="10">
        <v>1800000</v>
      </c>
      <c r="G58" s="16">
        <v>1856484</v>
      </c>
      <c r="H58" s="35">
        <v>3205090</v>
      </c>
      <c r="I58" s="35">
        <v>3258262</v>
      </c>
      <c r="J58" s="59">
        <v>3248684</v>
      </c>
      <c r="K58" s="66">
        <v>3259749</v>
      </c>
      <c r="L58" s="66">
        <v>3259749</v>
      </c>
      <c r="M58" s="66">
        <v>3248684</v>
      </c>
    </row>
    <row r="59" spans="1:13" ht="14.25">
      <c r="A59" s="17"/>
      <c r="B59" s="34"/>
      <c r="C59" s="34"/>
      <c r="D59" s="30"/>
      <c r="E59" s="10"/>
      <c r="F59" s="10"/>
      <c r="G59" s="16"/>
      <c r="H59" s="35"/>
      <c r="I59" s="35"/>
      <c r="J59" s="59"/>
      <c r="K59" s="66"/>
      <c r="L59" s="29"/>
      <c r="M59" s="29"/>
    </row>
    <row r="60" spans="1:13" ht="14.25">
      <c r="A60" s="17"/>
      <c r="B60" s="34" t="s">
        <v>58</v>
      </c>
      <c r="C60" s="34"/>
      <c r="D60" s="30"/>
      <c r="E60" s="10"/>
      <c r="F60" s="10"/>
      <c r="G60" s="16"/>
      <c r="H60" s="36">
        <v>5573043</v>
      </c>
      <c r="I60" s="36">
        <v>5573043</v>
      </c>
      <c r="J60" s="60">
        <v>2961554</v>
      </c>
      <c r="K60" s="60">
        <v>13722889</v>
      </c>
      <c r="L60" s="60">
        <v>13722889</v>
      </c>
      <c r="M60" s="60">
        <v>38906449</v>
      </c>
    </row>
    <row r="61" spans="1:13" ht="14.25">
      <c r="A61" s="17"/>
      <c r="B61" s="34"/>
      <c r="C61" s="34"/>
      <c r="D61" s="30"/>
      <c r="E61" s="10"/>
      <c r="F61" s="10"/>
      <c r="G61" s="16"/>
      <c r="H61" s="35"/>
      <c r="I61" s="35"/>
      <c r="J61" s="59"/>
      <c r="K61" s="66"/>
      <c r="L61" s="29"/>
      <c r="M61" s="29"/>
    </row>
    <row r="62" spans="1:13" ht="15">
      <c r="A62" s="28"/>
      <c r="B62" s="32" t="s">
        <v>57</v>
      </c>
      <c r="C62" s="33"/>
      <c r="D62" s="20">
        <f aca="true" t="shared" si="0" ref="D62:K62">D56+D58</f>
        <v>105164515</v>
      </c>
      <c r="E62" s="20">
        <f t="shared" si="0"/>
        <v>113142467</v>
      </c>
      <c r="F62" s="20">
        <f t="shared" si="0"/>
        <v>114843006</v>
      </c>
      <c r="G62" s="21">
        <f t="shared" si="0"/>
        <v>101477460</v>
      </c>
      <c r="H62" s="21">
        <f t="shared" si="0"/>
        <v>107326860</v>
      </c>
      <c r="I62" s="21">
        <f t="shared" si="0"/>
        <v>113755040</v>
      </c>
      <c r="J62" s="21">
        <f t="shared" si="0"/>
        <v>111008873</v>
      </c>
      <c r="K62" s="64">
        <f t="shared" si="0"/>
        <v>133601646</v>
      </c>
      <c r="L62" s="54">
        <f>L56+L58</f>
        <v>145715068</v>
      </c>
      <c r="M62" s="54">
        <f>M56+M58</f>
        <v>127552621</v>
      </c>
    </row>
  </sheetData>
  <sheetProtection/>
  <printOptions heading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8" r:id="rId1"/>
  <headerFooter>
    <oddHeader>&amp;L&amp;F&amp;R&amp;D
&amp;T</oddHeader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PageLayoutView="0" workbookViewId="0" topLeftCell="A28">
      <selection activeCell="I3" sqref="I3"/>
    </sheetView>
  </sheetViews>
  <sheetFormatPr defaultColWidth="11.28125" defaultRowHeight="15"/>
  <cols>
    <col min="1" max="1" width="6.57421875" style="4" customWidth="1"/>
    <col min="2" max="2" width="37.28125" style="4" customWidth="1"/>
    <col min="3" max="3" width="12.57421875" style="4" customWidth="1"/>
    <col min="4" max="4" width="12.8515625" style="4" customWidth="1"/>
    <col min="5" max="5" width="13.421875" style="4" customWidth="1"/>
    <col min="6" max="6" width="13.140625" style="4" customWidth="1"/>
    <col min="7" max="7" width="14.28125" style="5" customWidth="1"/>
    <col min="8" max="8" width="13.421875" style="4" customWidth="1"/>
    <col min="9" max="253" width="11.28125" style="4" customWidth="1"/>
    <col min="254" max="254" width="6.57421875" style="4" customWidth="1"/>
    <col min="255" max="255" width="34.8515625" style="4" customWidth="1"/>
    <col min="256" max="16384" width="12.57421875" style="4" customWidth="1"/>
  </cols>
  <sheetData>
    <row r="1" spans="1:4" ht="14.25">
      <c r="A1" s="1" t="s">
        <v>75</v>
      </c>
      <c r="B1" s="2"/>
      <c r="C1" s="2"/>
      <c r="D1" s="3"/>
    </row>
    <row r="2" spans="1:4" ht="14.25">
      <c r="A2" s="6"/>
      <c r="B2" s="6"/>
      <c r="C2" s="6"/>
      <c r="D2" s="3"/>
    </row>
    <row r="3" spans="1:9" ht="15">
      <c r="A3" s="7" t="s">
        <v>0</v>
      </c>
      <c r="B3" s="8" t="s">
        <v>1</v>
      </c>
      <c r="C3" s="8"/>
      <c r="D3" s="9" t="s">
        <v>67</v>
      </c>
      <c r="E3" s="10" t="s">
        <v>70</v>
      </c>
      <c r="F3" s="10" t="s">
        <v>71</v>
      </c>
      <c r="G3" s="43" t="s">
        <v>72</v>
      </c>
      <c r="H3" s="29" t="s">
        <v>73</v>
      </c>
      <c r="I3" s="63"/>
    </row>
    <row r="4" spans="1:8" ht="14.25">
      <c r="A4" s="11" t="s">
        <v>2</v>
      </c>
      <c r="B4" s="12" t="s">
        <v>3</v>
      </c>
      <c r="C4" s="8"/>
      <c r="D4" s="9"/>
      <c r="E4" s="10"/>
      <c r="F4" s="10"/>
      <c r="G4" s="52"/>
      <c r="H4" s="29"/>
    </row>
    <row r="5" spans="1:8" ht="14.25">
      <c r="A5" s="14" t="s">
        <v>4</v>
      </c>
      <c r="B5" s="7" t="s">
        <v>5</v>
      </c>
      <c r="C5" s="7"/>
      <c r="D5" s="15">
        <v>6270760</v>
      </c>
      <c r="E5" s="50">
        <v>6270760</v>
      </c>
      <c r="F5" s="50">
        <v>6270760</v>
      </c>
      <c r="G5" s="44">
        <v>7086240</v>
      </c>
      <c r="H5" s="35">
        <v>7086240</v>
      </c>
    </row>
    <row r="6" spans="1:8" ht="14.25">
      <c r="A6" s="14"/>
      <c r="B6" s="7" t="s">
        <v>6</v>
      </c>
      <c r="C6" s="7"/>
      <c r="D6" s="15">
        <v>-3424305</v>
      </c>
      <c r="E6" s="50">
        <v>-3683092</v>
      </c>
      <c r="F6" s="50">
        <v>-2500051</v>
      </c>
      <c r="G6" s="44">
        <v>-914557</v>
      </c>
      <c r="H6" s="35"/>
    </row>
    <row r="7" spans="1:8" ht="14.25">
      <c r="A7" s="14" t="s">
        <v>7</v>
      </c>
      <c r="B7" s="7" t="s">
        <v>8</v>
      </c>
      <c r="C7" s="7"/>
      <c r="D7" s="15">
        <v>11776000</v>
      </c>
      <c r="E7" s="50">
        <v>11808000</v>
      </c>
      <c r="F7" s="50">
        <v>11808000</v>
      </c>
      <c r="G7" s="44">
        <v>11936000</v>
      </c>
      <c r="H7" s="35">
        <v>11936000</v>
      </c>
    </row>
    <row r="8" spans="1:8" ht="14.25">
      <c r="A8" s="14" t="s">
        <v>9</v>
      </c>
      <c r="B8" s="7" t="s">
        <v>10</v>
      </c>
      <c r="C8" s="7"/>
      <c r="D8" s="15">
        <v>100000</v>
      </c>
      <c r="E8" s="50">
        <v>775767</v>
      </c>
      <c r="F8" s="50">
        <v>100000</v>
      </c>
      <c r="G8" s="44">
        <v>100000</v>
      </c>
      <c r="H8" s="35">
        <v>775767</v>
      </c>
    </row>
    <row r="9" spans="1:8" ht="14.25">
      <c r="A9" s="14" t="s">
        <v>11</v>
      </c>
      <c r="B9" s="7" t="s">
        <v>12</v>
      </c>
      <c r="C9" s="7"/>
      <c r="D9" s="15">
        <v>5100690</v>
      </c>
      <c r="E9" s="50">
        <v>5100690</v>
      </c>
      <c r="F9" s="50">
        <v>5105230</v>
      </c>
      <c r="G9" s="44">
        <v>5105230</v>
      </c>
      <c r="H9" s="35">
        <v>5286090</v>
      </c>
    </row>
    <row r="10" spans="1:8" ht="14.25">
      <c r="A10" s="14"/>
      <c r="B10" s="7" t="s">
        <v>13</v>
      </c>
      <c r="C10" s="7"/>
      <c r="D10" s="17">
        <f>SUM(D5:D9)</f>
        <v>19823145</v>
      </c>
      <c r="E10" s="17">
        <f>SUM(E5:E9)</f>
        <v>20272125</v>
      </c>
      <c r="F10" s="17">
        <f>SUM(F5:F9)</f>
        <v>20783939</v>
      </c>
      <c r="G10" s="18">
        <f>SUM(G5:G9)</f>
        <v>23312913</v>
      </c>
      <c r="H10" s="53">
        <f>SUM(H5:H9)</f>
        <v>25084097</v>
      </c>
    </row>
    <row r="11" spans="1:8" ht="15">
      <c r="A11" s="19"/>
      <c r="B11" s="11" t="s">
        <v>14</v>
      </c>
      <c r="C11" s="11"/>
      <c r="D11" s="20">
        <f>SUM(D10:D10)</f>
        <v>19823145</v>
      </c>
      <c r="E11" s="20">
        <f>SUM(E10:E10)</f>
        <v>20272125</v>
      </c>
      <c r="F11" s="20">
        <f>SUM(F10:F10)</f>
        <v>20783939</v>
      </c>
      <c r="G11" s="21">
        <f>SUM(G10:G10)</f>
        <v>23312913</v>
      </c>
      <c r="H11" s="54">
        <f>SUM(H10:H10)</f>
        <v>25084097</v>
      </c>
    </row>
    <row r="12" spans="1:8" ht="14.25">
      <c r="A12" s="19"/>
      <c r="B12" s="11"/>
      <c r="C12" s="11"/>
      <c r="D12" s="22"/>
      <c r="E12" s="50"/>
      <c r="F12" s="50"/>
      <c r="G12" s="44"/>
      <c r="H12" s="35"/>
    </row>
    <row r="13" spans="1:8" ht="14.25">
      <c r="A13" s="14" t="s">
        <v>15</v>
      </c>
      <c r="B13" s="7" t="s">
        <v>16</v>
      </c>
      <c r="C13" s="7"/>
      <c r="D13" s="15">
        <v>6000000</v>
      </c>
      <c r="E13" s="50">
        <v>6000000</v>
      </c>
      <c r="F13" s="50">
        <v>6000000</v>
      </c>
      <c r="G13" s="44">
        <v>7000000</v>
      </c>
      <c r="H13" s="35">
        <v>8000000</v>
      </c>
    </row>
    <row r="14" spans="1:8" ht="14.25">
      <c r="A14" s="14"/>
      <c r="B14" s="7" t="s">
        <v>17</v>
      </c>
      <c r="C14" s="7"/>
      <c r="D14" s="15">
        <v>-6000000</v>
      </c>
      <c r="E14" s="50">
        <v>-6000000</v>
      </c>
      <c r="F14" s="50">
        <v>-6000000</v>
      </c>
      <c r="G14" s="44">
        <v>-7000000</v>
      </c>
      <c r="H14" s="35"/>
    </row>
    <row r="15" spans="1:8" ht="15">
      <c r="A15" s="14"/>
      <c r="B15" s="11" t="s">
        <v>18</v>
      </c>
      <c r="C15" s="7"/>
      <c r="D15" s="20">
        <f>D13+D14</f>
        <v>0</v>
      </c>
      <c r="E15" s="20">
        <f>E13+E14</f>
        <v>0</v>
      </c>
      <c r="F15" s="20">
        <f>F13+F14</f>
        <v>0</v>
      </c>
      <c r="G15" s="21">
        <f>G13+G14</f>
        <v>0</v>
      </c>
      <c r="H15" s="54">
        <v>8000000</v>
      </c>
    </row>
    <row r="16" spans="1:8" ht="14.25">
      <c r="A16" s="14"/>
      <c r="B16" s="7"/>
      <c r="C16" s="7"/>
      <c r="D16" s="15"/>
      <c r="E16" s="50"/>
      <c r="F16" s="50"/>
      <c r="G16" s="44"/>
      <c r="H16" s="35"/>
    </row>
    <row r="17" spans="1:8" ht="14.25">
      <c r="A17" s="14" t="s">
        <v>19</v>
      </c>
      <c r="B17" s="7" t="s">
        <v>20</v>
      </c>
      <c r="C17" s="7"/>
      <c r="D17" s="15">
        <v>341700</v>
      </c>
      <c r="E17" s="50">
        <v>316200</v>
      </c>
      <c r="F17" s="50">
        <v>298350</v>
      </c>
      <c r="G17" s="44">
        <v>318750</v>
      </c>
      <c r="H17" s="35">
        <v>316200</v>
      </c>
    </row>
    <row r="18" spans="1:8" ht="14.25">
      <c r="A18" s="14"/>
      <c r="B18" s="7" t="s">
        <v>17</v>
      </c>
      <c r="C18" s="7"/>
      <c r="D18" s="15">
        <v>-341700</v>
      </c>
      <c r="E18" s="50">
        <v>-316200</v>
      </c>
      <c r="F18" s="50">
        <v>-298350</v>
      </c>
      <c r="G18" s="44">
        <v>-318750</v>
      </c>
      <c r="H18" s="35"/>
    </row>
    <row r="19" spans="1:8" s="42" customFormat="1" ht="15">
      <c r="A19" s="38"/>
      <c r="B19" s="39" t="s">
        <v>21</v>
      </c>
      <c r="C19" s="39"/>
      <c r="D19" s="40">
        <f>SUM(D17:D18)</f>
        <v>0</v>
      </c>
      <c r="E19" s="40">
        <f>SUM(E17:E18)</f>
        <v>0</v>
      </c>
      <c r="F19" s="40">
        <f>SUM(F17:F18)</f>
        <v>0</v>
      </c>
      <c r="G19" s="41">
        <f>SUM(G17:G18)</f>
        <v>0</v>
      </c>
      <c r="H19" s="55">
        <v>316200</v>
      </c>
    </row>
    <row r="20" spans="1:8" ht="14.25">
      <c r="A20" s="14"/>
      <c r="B20" s="7"/>
      <c r="C20" s="7"/>
      <c r="D20" s="15"/>
      <c r="E20" s="50"/>
      <c r="F20" s="50"/>
      <c r="G20" s="44"/>
      <c r="H20" s="35"/>
    </row>
    <row r="21" spans="1:8" ht="14.25">
      <c r="A21" s="14" t="s">
        <v>22</v>
      </c>
      <c r="B21" s="7" t="s">
        <v>23</v>
      </c>
      <c r="C21" s="7"/>
      <c r="D21" s="15">
        <v>22851000</v>
      </c>
      <c r="E21" s="50">
        <v>22580690</v>
      </c>
      <c r="F21" s="50">
        <v>19474200</v>
      </c>
      <c r="G21" s="44">
        <v>19388110</v>
      </c>
      <c r="H21" s="35">
        <v>0</v>
      </c>
    </row>
    <row r="22" spans="1:8" ht="14.25">
      <c r="A22" s="14"/>
      <c r="B22" s="7" t="s">
        <v>17</v>
      </c>
      <c r="C22" s="7"/>
      <c r="D22" s="15">
        <v>0</v>
      </c>
      <c r="E22" s="50">
        <v>0</v>
      </c>
      <c r="F22" s="50">
        <v>0</v>
      </c>
      <c r="G22" s="44">
        <v>-12615197</v>
      </c>
      <c r="H22" s="35"/>
    </row>
    <row r="23" spans="1:8" ht="15">
      <c r="A23" s="14"/>
      <c r="B23" s="11" t="s">
        <v>24</v>
      </c>
      <c r="C23" s="11"/>
      <c r="D23" s="20">
        <f>SUM(D21:D22)</f>
        <v>22851000</v>
      </c>
      <c r="E23" s="20">
        <f>SUM(E21:E22)</f>
        <v>22580690</v>
      </c>
      <c r="F23" s="20">
        <f>SUM(F21:F22)</f>
        <v>19474200</v>
      </c>
      <c r="G23" s="21">
        <f>SUM(G21:G22)</f>
        <v>6772913</v>
      </c>
      <c r="H23" s="54">
        <f>SUM(H21:H22)</f>
        <v>0</v>
      </c>
    </row>
    <row r="24" spans="1:8" ht="14.25">
      <c r="A24" s="14" t="s">
        <v>25</v>
      </c>
      <c r="B24" s="48" t="s">
        <v>26</v>
      </c>
      <c r="C24" s="7"/>
      <c r="D24" s="15"/>
      <c r="E24" s="50">
        <v>585200</v>
      </c>
      <c r="F24" s="50">
        <v>560300</v>
      </c>
      <c r="G24" s="44">
        <v>128100</v>
      </c>
      <c r="H24" s="35">
        <v>0</v>
      </c>
    </row>
    <row r="25" spans="1:8" ht="30">
      <c r="A25" s="46"/>
      <c r="B25" s="49" t="s">
        <v>68</v>
      </c>
      <c r="C25" s="47"/>
      <c r="D25" s="15">
        <v>173736</v>
      </c>
      <c r="E25" s="51">
        <v>110654</v>
      </c>
      <c r="F25" s="51"/>
      <c r="G25" s="44"/>
      <c r="H25" s="35"/>
    </row>
    <row r="26" spans="1:8" ht="30">
      <c r="A26" s="14"/>
      <c r="B26" s="45" t="s">
        <v>69</v>
      </c>
      <c r="C26" s="7"/>
      <c r="D26" s="15">
        <v>1000000</v>
      </c>
      <c r="E26" s="51"/>
      <c r="F26" s="51"/>
      <c r="G26" s="44"/>
      <c r="H26" s="35"/>
    </row>
    <row r="27" spans="1:8" ht="12.75">
      <c r="A27" s="19" t="s">
        <v>2</v>
      </c>
      <c r="B27" s="11" t="s">
        <v>3</v>
      </c>
      <c r="C27" s="11"/>
      <c r="D27" s="20">
        <f>SUM(D11+D15+D19+D23+D25+D26)</f>
        <v>43847881</v>
      </c>
      <c r="E27" s="20">
        <f>SUM(E11+E15+E19+E23+E25+E26+E24)</f>
        <v>43548669</v>
      </c>
      <c r="F27" s="20">
        <f>SUM(F11+F15+F19+F23+F24)</f>
        <v>40818439</v>
      </c>
      <c r="G27" s="20">
        <f>SUM(G11+G15+G19+G23+G24)</f>
        <v>30213926</v>
      </c>
      <c r="H27" s="61">
        <f>SUM(H11+H15+H19+H23+H24)</f>
        <v>33400297</v>
      </c>
    </row>
    <row r="28" spans="1:8" ht="14.25">
      <c r="A28" s="14"/>
      <c r="B28" s="7" t="s">
        <v>17</v>
      </c>
      <c r="C28" s="23">
        <v>8752110</v>
      </c>
      <c r="D28" s="15">
        <v>9766005</v>
      </c>
      <c r="E28" s="50">
        <v>9999292</v>
      </c>
      <c r="F28" s="50">
        <v>8798401</v>
      </c>
      <c r="G28" s="44">
        <v>8233307</v>
      </c>
      <c r="H28" s="35"/>
    </row>
    <row r="29" spans="1:8" ht="14.25">
      <c r="A29" s="14"/>
      <c r="B29" s="7"/>
      <c r="C29" s="23"/>
      <c r="D29" s="15"/>
      <c r="E29" s="50"/>
      <c r="F29" s="50"/>
      <c r="G29" s="44"/>
      <c r="H29" s="35"/>
    </row>
    <row r="30" spans="1:8" ht="14.25">
      <c r="A30" s="14"/>
      <c r="B30" s="7"/>
      <c r="C30" s="23"/>
      <c r="D30" s="15"/>
      <c r="E30" s="50"/>
      <c r="F30" s="50"/>
      <c r="G30" s="44"/>
      <c r="H30" s="35"/>
    </row>
    <row r="31" spans="1:8" ht="14.25">
      <c r="A31" s="14"/>
      <c r="B31" s="7"/>
      <c r="C31" s="23"/>
      <c r="D31" s="15"/>
      <c r="E31" s="50"/>
      <c r="F31" s="50"/>
      <c r="G31" s="44"/>
      <c r="H31" s="35"/>
    </row>
    <row r="32" spans="1:8" ht="14.25">
      <c r="A32" s="14" t="s">
        <v>27</v>
      </c>
      <c r="B32" s="7" t="s">
        <v>28</v>
      </c>
      <c r="C32" s="7"/>
      <c r="D32" s="15"/>
      <c r="E32" s="50"/>
      <c r="F32" s="50"/>
      <c r="G32" s="44"/>
      <c r="H32" s="35"/>
    </row>
    <row r="33" spans="1:8" ht="14.25">
      <c r="A33" s="14" t="s">
        <v>29</v>
      </c>
      <c r="B33" s="7" t="s">
        <v>30</v>
      </c>
      <c r="C33" s="24"/>
      <c r="D33" s="15">
        <v>22626227</v>
      </c>
      <c r="E33" s="50">
        <v>22670200</v>
      </c>
      <c r="F33" s="50">
        <v>21617400</v>
      </c>
      <c r="G33" s="44">
        <v>22868867</v>
      </c>
      <c r="H33" s="35">
        <v>23813300</v>
      </c>
    </row>
    <row r="34" spans="1:8" ht="14.25">
      <c r="A34" s="14"/>
      <c r="B34" s="7" t="s">
        <v>31</v>
      </c>
      <c r="C34" s="24"/>
      <c r="D34" s="15">
        <v>11313113</v>
      </c>
      <c r="E34" s="50">
        <v>11335100</v>
      </c>
      <c r="F34" s="50">
        <v>10808700</v>
      </c>
      <c r="G34" s="44">
        <v>11434433</v>
      </c>
      <c r="H34" s="35">
        <v>11906650</v>
      </c>
    </row>
    <row r="35" spans="1:8" ht="14.25">
      <c r="A35" s="14" t="s">
        <v>32</v>
      </c>
      <c r="B35" s="25" t="s">
        <v>33</v>
      </c>
      <c r="C35" s="7"/>
      <c r="D35" s="15">
        <v>2959355</v>
      </c>
      <c r="E35" s="50">
        <v>2868578</v>
      </c>
      <c r="F35" s="50">
        <v>3571333</v>
      </c>
      <c r="G35" s="44">
        <v>3486920</v>
      </c>
      <c r="H35" s="35">
        <v>2941480</v>
      </c>
    </row>
    <row r="36" spans="1:8" ht="14.25">
      <c r="A36" s="14"/>
      <c r="B36" s="25" t="s">
        <v>34</v>
      </c>
      <c r="C36" s="7"/>
      <c r="D36" s="15">
        <v>1479678</v>
      </c>
      <c r="E36" s="50">
        <v>1434289</v>
      </c>
      <c r="F36" s="50">
        <v>1785667</v>
      </c>
      <c r="G36" s="44">
        <v>1743460</v>
      </c>
      <c r="H36" s="35">
        <v>1470740</v>
      </c>
    </row>
    <row r="37" spans="1:8" ht="15">
      <c r="A37" s="11" t="s">
        <v>27</v>
      </c>
      <c r="B37" s="11" t="s">
        <v>35</v>
      </c>
      <c r="C37" s="11"/>
      <c r="D37" s="20">
        <f>SUM(D33:D36)</f>
        <v>38378373</v>
      </c>
      <c r="E37" s="20">
        <f>SUM(E33:E36)</f>
        <v>38308167</v>
      </c>
      <c r="F37" s="20">
        <f>SUM(F33:F36)</f>
        <v>37783100</v>
      </c>
      <c r="G37" s="21">
        <f>SUM(G33:G36)</f>
        <v>39533680</v>
      </c>
      <c r="H37" s="54">
        <f>SUM(H33:H36)</f>
        <v>40132170</v>
      </c>
    </row>
    <row r="38" spans="1:8" ht="14.25">
      <c r="A38" s="7"/>
      <c r="B38" s="7"/>
      <c r="C38" s="7"/>
      <c r="D38" s="15"/>
      <c r="E38" s="50"/>
      <c r="F38" s="50"/>
      <c r="G38" s="44"/>
      <c r="H38" s="35"/>
    </row>
    <row r="39" spans="1:8" ht="25.5">
      <c r="A39" s="7" t="s">
        <v>36</v>
      </c>
      <c r="B39" s="26" t="s">
        <v>37</v>
      </c>
      <c r="C39" s="7"/>
      <c r="D39" s="15"/>
      <c r="E39" s="50"/>
      <c r="F39" s="50"/>
      <c r="G39" s="44"/>
      <c r="H39" s="35"/>
    </row>
    <row r="40" spans="1:8" ht="14.25">
      <c r="A40" s="7"/>
      <c r="B40" s="11"/>
      <c r="C40" s="11"/>
      <c r="D40" s="20"/>
      <c r="E40" s="50"/>
      <c r="F40" s="50"/>
      <c r="G40" s="44"/>
      <c r="H40" s="35"/>
    </row>
    <row r="41" spans="1:8" ht="14.25">
      <c r="A41" s="7" t="s">
        <v>32</v>
      </c>
      <c r="B41" s="11" t="s">
        <v>38</v>
      </c>
      <c r="C41" s="11"/>
      <c r="D41" s="17">
        <v>5087000</v>
      </c>
      <c r="E41" s="50">
        <v>4904000</v>
      </c>
      <c r="F41" s="50">
        <v>4733000</v>
      </c>
      <c r="G41" s="44">
        <v>4741000</v>
      </c>
      <c r="H41" s="35">
        <v>3547000</v>
      </c>
    </row>
    <row r="42" spans="1:8" ht="14.25">
      <c r="A42" s="7" t="s">
        <v>39</v>
      </c>
      <c r="B42" s="11" t="s">
        <v>40</v>
      </c>
      <c r="C42" s="7"/>
      <c r="D42" s="15"/>
      <c r="E42" s="50"/>
      <c r="F42" s="50"/>
      <c r="G42" s="44"/>
      <c r="H42" s="35"/>
    </row>
    <row r="43" spans="1:8" ht="14.25">
      <c r="A43" s="7"/>
      <c r="B43" s="11" t="s">
        <v>59</v>
      </c>
      <c r="C43" s="7"/>
      <c r="D43" s="15"/>
      <c r="E43" s="50"/>
      <c r="F43" s="50"/>
      <c r="G43" s="44"/>
      <c r="H43" s="35"/>
    </row>
    <row r="44" spans="1:8" ht="14.25">
      <c r="A44" s="7" t="s">
        <v>41</v>
      </c>
      <c r="B44" s="7" t="s">
        <v>42</v>
      </c>
      <c r="C44" s="7">
        <v>55360</v>
      </c>
      <c r="D44" s="15">
        <v>719680</v>
      </c>
      <c r="E44" s="50">
        <v>608960</v>
      </c>
      <c r="F44" s="50">
        <v>830400</v>
      </c>
      <c r="G44" s="44">
        <v>1503280</v>
      </c>
      <c r="H44" s="35">
        <v>1554110</v>
      </c>
    </row>
    <row r="45" spans="1:8" ht="14.25">
      <c r="A45" s="7" t="s">
        <v>43</v>
      </c>
      <c r="B45" s="7" t="s">
        <v>44</v>
      </c>
      <c r="C45" s="7">
        <v>2500000</v>
      </c>
      <c r="D45" s="15">
        <v>2500000</v>
      </c>
      <c r="E45" s="50">
        <v>3100000</v>
      </c>
      <c r="F45" s="50">
        <v>3100000</v>
      </c>
      <c r="G45" s="44">
        <v>4250000</v>
      </c>
      <c r="H45" s="35">
        <v>4572000</v>
      </c>
    </row>
    <row r="46" spans="1:8" ht="14.25">
      <c r="A46" s="7" t="s">
        <v>45</v>
      </c>
      <c r="B46" s="7" t="s">
        <v>46</v>
      </c>
      <c r="C46" s="7"/>
      <c r="D46" s="15"/>
      <c r="E46" s="50"/>
      <c r="F46" s="50"/>
      <c r="G46" s="44"/>
      <c r="H46" s="35"/>
    </row>
    <row r="47" spans="1:8" ht="15">
      <c r="A47" s="7"/>
      <c r="B47" s="11" t="s">
        <v>47</v>
      </c>
      <c r="C47" s="11"/>
      <c r="D47" s="20">
        <f>SUM(D44:D46)</f>
        <v>3219680</v>
      </c>
      <c r="E47" s="20">
        <f>SUM(E44:E46)</f>
        <v>3708960</v>
      </c>
      <c r="F47" s="20">
        <f>SUM(F44:F46)</f>
        <v>3930400</v>
      </c>
      <c r="G47" s="21">
        <f>SUM(G44:G46)</f>
        <v>5753280</v>
      </c>
      <c r="H47" s="54">
        <f>SUM(H44:H46)</f>
        <v>6126110</v>
      </c>
    </row>
    <row r="48" spans="1:8" ht="14.25">
      <c r="A48" s="7"/>
      <c r="B48" s="11" t="s">
        <v>48</v>
      </c>
      <c r="C48" s="11"/>
      <c r="D48" s="15"/>
      <c r="E48" s="50"/>
      <c r="F48" s="50"/>
      <c r="G48" s="44"/>
      <c r="H48" s="35"/>
    </row>
    <row r="49" spans="1:8" ht="14.25">
      <c r="A49" s="7"/>
      <c r="B49" s="11"/>
      <c r="C49" s="11"/>
      <c r="D49" s="15"/>
      <c r="E49" s="50"/>
      <c r="F49" s="50"/>
      <c r="G49" s="44"/>
      <c r="H49" s="35"/>
    </row>
    <row r="50" spans="1:8" ht="14.25">
      <c r="A50" s="7" t="s">
        <v>49</v>
      </c>
      <c r="B50" s="11" t="s">
        <v>50</v>
      </c>
      <c r="C50" s="11"/>
      <c r="D50" s="15"/>
      <c r="E50" s="50"/>
      <c r="F50" s="50"/>
      <c r="G50" s="44"/>
      <c r="H50" s="35"/>
    </row>
    <row r="51" spans="1:8" ht="14.25">
      <c r="A51" s="7"/>
      <c r="B51" s="11" t="s">
        <v>51</v>
      </c>
      <c r="C51" s="11"/>
      <c r="D51" s="15">
        <v>8616960</v>
      </c>
      <c r="E51" s="50">
        <v>10070000</v>
      </c>
      <c r="F51" s="50">
        <v>9842000</v>
      </c>
      <c r="G51" s="44">
        <v>9636000</v>
      </c>
      <c r="H51" s="35">
        <v>11348100</v>
      </c>
    </row>
    <row r="52" spans="1:8" ht="14.25">
      <c r="A52" s="7"/>
      <c r="B52" s="11" t="s">
        <v>52</v>
      </c>
      <c r="C52" s="11"/>
      <c r="D52" s="15">
        <v>8389828</v>
      </c>
      <c r="E52" s="50">
        <v>11162784</v>
      </c>
      <c r="F52" s="50">
        <v>7695866</v>
      </c>
      <c r="G52" s="44">
        <v>13655957</v>
      </c>
      <c r="H52" s="35">
        <v>16180771</v>
      </c>
    </row>
    <row r="53" spans="1:8" ht="14.25">
      <c r="A53" s="7"/>
      <c r="B53" s="11" t="s">
        <v>53</v>
      </c>
      <c r="C53" s="11"/>
      <c r="D53" s="15">
        <v>0</v>
      </c>
      <c r="E53" s="50">
        <v>0</v>
      </c>
      <c r="F53" s="50">
        <v>0</v>
      </c>
      <c r="G53" s="44">
        <v>0</v>
      </c>
      <c r="H53" s="35"/>
    </row>
    <row r="54" spans="1:8" ht="15">
      <c r="A54" s="7"/>
      <c r="B54" s="11" t="s">
        <v>54</v>
      </c>
      <c r="C54" s="11"/>
      <c r="D54" s="22">
        <f>SUM(D51:D53)</f>
        <v>17006788</v>
      </c>
      <c r="E54" s="22">
        <f>SUM(E51:E53)</f>
        <v>21232784</v>
      </c>
      <c r="F54" s="22">
        <f>SUM(F51:F53)</f>
        <v>17537866</v>
      </c>
      <c r="G54" s="27">
        <f>SUM(G51:G53)</f>
        <v>23291957</v>
      </c>
      <c r="H54" s="56">
        <f>SUM(H51:H53)</f>
        <v>27528871</v>
      </c>
    </row>
    <row r="55" spans="1:8" ht="14.25">
      <c r="A55" s="7"/>
      <c r="B55" s="11"/>
      <c r="C55" s="11"/>
      <c r="D55" s="22"/>
      <c r="E55" s="50"/>
      <c r="F55" s="50"/>
      <c r="G55" s="44"/>
      <c r="H55" s="35"/>
    </row>
    <row r="56" spans="1:8" ht="26.25">
      <c r="A56" s="7" t="s">
        <v>36</v>
      </c>
      <c r="B56" s="26" t="s">
        <v>37</v>
      </c>
      <c r="C56" s="11"/>
      <c r="D56" s="22">
        <f>SUM(D54+D47+D41)</f>
        <v>25313468</v>
      </c>
      <c r="E56" s="22">
        <f>SUM(E54+E47+E41)</f>
        <v>29845744</v>
      </c>
      <c r="F56" s="22">
        <f>SUM(F54+F47+F41)</f>
        <v>26201266</v>
      </c>
      <c r="G56" s="27">
        <f>SUM(G54+G47+G41)</f>
        <v>33786237</v>
      </c>
      <c r="H56" s="56">
        <v>30215605</v>
      </c>
    </row>
    <row r="57" spans="1:8" ht="14.25">
      <c r="A57" s="7"/>
      <c r="B57" s="11"/>
      <c r="C57" s="11"/>
      <c r="D57" s="15"/>
      <c r="E57" s="50"/>
      <c r="F57" s="50"/>
      <c r="G57" s="44"/>
      <c r="H57" s="35"/>
    </row>
    <row r="58" spans="1:8" ht="15">
      <c r="A58" s="11"/>
      <c r="B58" s="11" t="s">
        <v>55</v>
      </c>
      <c r="C58" s="11"/>
      <c r="D58" s="20">
        <f>D56+D37+D27</f>
        <v>107539722</v>
      </c>
      <c r="E58" s="20">
        <f>E56+E37+E27</f>
        <v>111702580</v>
      </c>
      <c r="F58" s="20">
        <f>F56+F37+F27</f>
        <v>104802805</v>
      </c>
      <c r="G58" s="21">
        <f>G56+G37+G27</f>
        <v>103533843</v>
      </c>
      <c r="H58" s="54">
        <v>104121770</v>
      </c>
    </row>
    <row r="59" spans="1:8" ht="14.25">
      <c r="A59" s="7"/>
      <c r="B59" s="7"/>
      <c r="C59" s="7"/>
      <c r="D59" s="15"/>
      <c r="E59" s="50"/>
      <c r="F59" s="50"/>
      <c r="G59" s="44"/>
      <c r="H59" s="35"/>
    </row>
    <row r="60" spans="1:8" ht="14.25">
      <c r="A60" s="7"/>
      <c r="B60" s="31" t="s">
        <v>56</v>
      </c>
      <c r="C60" s="31"/>
      <c r="D60" s="15">
        <v>1594860</v>
      </c>
      <c r="E60" s="50">
        <v>1800000</v>
      </c>
      <c r="F60" s="50">
        <v>1800000</v>
      </c>
      <c r="G60" s="44">
        <v>1856484</v>
      </c>
      <c r="H60" s="35">
        <v>3258262</v>
      </c>
    </row>
    <row r="61" spans="1:8" ht="14.25">
      <c r="A61" s="17"/>
      <c r="B61" s="34"/>
      <c r="C61" s="34"/>
      <c r="D61" s="30"/>
      <c r="E61" s="50"/>
      <c r="F61" s="50"/>
      <c r="G61" s="44"/>
      <c r="H61" s="35"/>
    </row>
    <row r="62" spans="1:8" ht="14.25">
      <c r="A62" s="17"/>
      <c r="B62" s="34" t="s">
        <v>58</v>
      </c>
      <c r="C62" s="34"/>
      <c r="D62" s="30"/>
      <c r="E62" s="50"/>
      <c r="F62" s="50"/>
      <c r="G62" s="44"/>
      <c r="H62" s="36">
        <v>5573043</v>
      </c>
    </row>
    <row r="63" spans="1:8" ht="14.25">
      <c r="A63" s="17"/>
      <c r="B63" s="34"/>
      <c r="C63" s="34"/>
      <c r="D63" s="30"/>
      <c r="E63" s="50"/>
      <c r="F63" s="50"/>
      <c r="G63" s="44"/>
      <c r="H63" s="35"/>
    </row>
    <row r="64" spans="1:8" ht="15">
      <c r="A64" s="28"/>
      <c r="B64" s="32" t="s">
        <v>57</v>
      </c>
      <c r="C64" s="33"/>
      <c r="D64" s="20">
        <f>D58+D60</f>
        <v>109134582</v>
      </c>
      <c r="E64" s="20">
        <f>E58+E60</f>
        <v>113502580</v>
      </c>
      <c r="F64" s="20">
        <f>F58+F60</f>
        <v>106602805</v>
      </c>
      <c r="G64" s="21">
        <f>G58+G60</f>
        <v>105390327</v>
      </c>
      <c r="H64" s="54">
        <f>H58+H60</f>
        <v>107380032</v>
      </c>
    </row>
  </sheetData>
  <sheetProtection/>
  <printOptions heading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  <headerFooter>
    <oddHeader>&amp;L&amp;F&amp;R&amp;D</oddHeader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Baumann-Soos Adrienn</dc:creator>
  <cp:keywords/>
  <dc:description/>
  <cp:lastModifiedBy>Kovácsné Rack Mária</cp:lastModifiedBy>
  <cp:lastPrinted>2022-12-02T09:47:13Z</cp:lastPrinted>
  <dcterms:created xsi:type="dcterms:W3CDTF">2020-11-23T08:42:49Z</dcterms:created>
  <dcterms:modified xsi:type="dcterms:W3CDTF">2023-11-21T13:45:52Z</dcterms:modified>
  <cp:category/>
  <cp:version/>
  <cp:contentType/>
  <cp:contentStatus/>
</cp:coreProperties>
</file>